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\Documents\L.Krale\Uitnodigingen Gewestelijke finale\Libre\"/>
    </mc:Choice>
  </mc:AlternateContent>
  <bookViews>
    <workbookView xWindow="0" yWindow="0" windowWidth="28800" windowHeight="12210" xr2:uid="{C2921094-468A-456B-9142-58EEE04A2469}"/>
  </bookViews>
  <sheets>
    <sheet name="Blad1" sheetId="1" r:id="rId1"/>
  </sheets>
  <externalReferences>
    <externalReference r:id="rId2"/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E36" i="1"/>
  <c r="E34" i="1"/>
  <c r="R30" i="1"/>
  <c r="N30" i="1"/>
  <c r="I30" i="1"/>
  <c r="F30" i="1"/>
  <c r="B30" i="1"/>
  <c r="J37" i="1" s="1"/>
  <c r="R29" i="1"/>
  <c r="N29" i="1"/>
  <c r="I29" i="1"/>
  <c r="F29" i="1"/>
  <c r="B29" i="1"/>
  <c r="R28" i="1"/>
  <c r="N28" i="1"/>
  <c r="I28" i="1"/>
  <c r="F28" i="1"/>
  <c r="B28" i="1"/>
  <c r="J35" i="1" s="1"/>
  <c r="R27" i="1"/>
  <c r="N27" i="1"/>
  <c r="I27" i="1"/>
  <c r="F27" i="1"/>
  <c r="B27" i="1"/>
  <c r="J34" i="1" s="1"/>
  <c r="R26" i="1"/>
  <c r="N26" i="1"/>
  <c r="I26" i="1"/>
  <c r="F26" i="1"/>
  <c r="B26" i="1"/>
  <c r="R25" i="1"/>
  <c r="N25" i="1"/>
  <c r="I25" i="1"/>
  <c r="F25" i="1"/>
  <c r="B25" i="1"/>
  <c r="E35" i="1" s="1"/>
  <c r="R24" i="1"/>
  <c r="N24" i="1"/>
  <c r="I24" i="1"/>
  <c r="F24" i="1"/>
  <c r="B24" i="1"/>
  <c r="R23" i="1"/>
  <c r="N23" i="1"/>
  <c r="I23" i="1"/>
  <c r="F23" i="1"/>
  <c r="B23" i="1"/>
  <c r="E37" i="1" s="1"/>
  <c r="R42" i="1" l="1"/>
  <c r="Q42" i="1"/>
  <c r="O42" i="1"/>
  <c r="N42" i="1"/>
  <c r="M42" i="1"/>
  <c r="J42" i="1"/>
  <c r="I42" i="1"/>
  <c r="H42" i="1"/>
  <c r="Q18" i="1"/>
  <c r="P18" i="1"/>
  <c r="D16" i="1"/>
  <c r="D15" i="1"/>
  <c r="D14" i="1"/>
  <c r="P13" i="1"/>
  <c r="D13" i="1"/>
  <c r="P7" i="1" l="1"/>
</calcChain>
</file>

<file path=xl/sharedStrings.xml><?xml version="1.0" encoding="utf-8"?>
<sst xmlns="http://schemas.openxmlformats.org/spreadsheetml/2006/main" count="47" uniqueCount="41">
  <si>
    <t xml:space="preserve">Aan: </t>
  </si>
  <si>
    <t xml:space="preserve">Dedemsvaart:     </t>
  </si>
  <si>
    <t>GEWESTELIJKE PERSOONLIJKE KAMPIOENSCHAPPEN SEIZOEN 2017/2018</t>
  </si>
  <si>
    <t>Klasse:</t>
  </si>
  <si>
    <t>Organisatie:</t>
  </si>
  <si>
    <t>Speeldata:</t>
  </si>
  <si>
    <t>Speellokaal:</t>
  </si>
  <si>
    <t>Aanvang:</t>
  </si>
  <si>
    <t>Adres:</t>
  </si>
  <si>
    <t>Moy. Grenzen</t>
  </si>
  <si>
    <t>Woonplaats:</t>
  </si>
  <si>
    <t>Telefoon:</t>
  </si>
  <si>
    <t>Het districtsbestuur verzorgt de prijsuitreiking:</t>
  </si>
  <si>
    <t>Te maken caramboles</t>
  </si>
  <si>
    <t>Arbitrage:</t>
  </si>
  <si>
    <t>Inlichtingen betreffende arbitrage bij uw district coördinator</t>
  </si>
  <si>
    <t>De deelnemers zijn:</t>
  </si>
  <si>
    <t>Vereniging</t>
  </si>
  <si>
    <t>District</t>
  </si>
  <si>
    <t>Moy.</t>
  </si>
  <si>
    <t>De eerste ronde is als volgt vastgesteld:</t>
  </si>
  <si>
    <t>-</t>
  </si>
  <si>
    <t xml:space="preserve">Spelers en arbiters dienen tijdens de partijen en de opening- en sluitingsceremonie volgens  </t>
  </si>
  <si>
    <t>de geldende regels gekleed te zijn.</t>
  </si>
  <si>
    <t xml:space="preserve">De NATIONALE FINALE  is van: </t>
  </si>
  <si>
    <t>bij</t>
  </si>
  <si>
    <t>Plaats</t>
  </si>
  <si>
    <t>Lucas  Krale</t>
  </si>
  <si>
    <t>06-45212567</t>
  </si>
  <si>
    <t>E-Mail</t>
  </si>
  <si>
    <t>krale@ziggo.nl</t>
  </si>
  <si>
    <t>Biljart</t>
  </si>
  <si>
    <t>Hierbij nodigen wij u uit tot het bezoeken van de</t>
  </si>
  <si>
    <t>Biljartzaal 't Vossehol</t>
  </si>
  <si>
    <t>Spoorstraat  7</t>
  </si>
  <si>
    <t>7687 AM  Daarlerveen</t>
  </si>
  <si>
    <t>0546-642919</t>
  </si>
  <si>
    <t>N.O.Overijssel</t>
  </si>
  <si>
    <t>P. Timmer</t>
  </si>
  <si>
    <t>Beerzerhaar  4</t>
  </si>
  <si>
    <t>7685 PP    BEERZERVELD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</si>
</sst>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d\ mmmm\ yyyy;@"/>
    <numFmt numFmtId="165" formatCode="[$-413]d/mmm;@"/>
    <numFmt numFmtId="166" formatCode="[$-F800]dddd\,\ mmmm\ dd\,\ yyyy"/>
    <numFmt numFmtId="167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93300"/>
      <name val="Times New Roman"/>
      <family val="1"/>
    </font>
    <font>
      <sz val="11"/>
      <color rgb="FF993300"/>
      <name val="Times New Roman"/>
      <family val="1"/>
    </font>
    <font>
      <sz val="11"/>
      <color rgb="FF339966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rgb="FF00F200"/>
      <name val="Arial Black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b/>
      <sz val="11"/>
      <name val="Times New Roman"/>
      <family val="1"/>
    </font>
    <font>
      <b/>
      <u/>
      <sz val="11"/>
      <color theme="1"/>
      <name val="Times New Roman"/>
      <family val="1"/>
    </font>
    <font>
      <sz val="11"/>
      <name val="Times New Roman"/>
      <family val="1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u/>
      <sz val="11"/>
      <color theme="10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0" fontId="7" fillId="2" borderId="0" xfId="0" applyFont="1" applyFill="1" applyBorder="1"/>
    <xf numFmtId="0" fontId="7" fillId="0" borderId="0" xfId="0" applyFont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left"/>
    </xf>
    <xf numFmtId="0" fontId="7" fillId="0" borderId="0" xfId="0" applyFont="1" applyBorder="1"/>
    <xf numFmtId="0" fontId="9" fillId="2" borderId="0" xfId="0" applyFont="1" applyFill="1" applyBorder="1" applyAlignment="1"/>
    <xf numFmtId="0" fontId="10" fillId="2" borderId="0" xfId="0" applyFont="1" applyFill="1" applyBorder="1"/>
    <xf numFmtId="0" fontId="11" fillId="2" borderId="0" xfId="0" applyFont="1" applyFill="1" applyBorder="1" applyAlignment="1"/>
    <xf numFmtId="0" fontId="13" fillId="2" borderId="0" xfId="0" applyFont="1" applyFill="1" applyBorder="1" applyAlignment="1"/>
    <xf numFmtId="0" fontId="7" fillId="2" borderId="0" xfId="0" applyFont="1" applyFill="1"/>
    <xf numFmtId="0" fontId="14" fillId="2" borderId="0" xfId="0" applyFont="1" applyFill="1" applyBorder="1" applyAlignment="1">
      <alignment horizontal="right"/>
    </xf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horizontal="left"/>
    </xf>
    <xf numFmtId="0" fontId="10" fillId="2" borderId="0" xfId="0" applyFont="1" applyFill="1" applyAlignment="1"/>
    <xf numFmtId="0" fontId="9" fillId="2" borderId="0" xfId="0" applyFont="1" applyFill="1" applyBorder="1" applyAlignment="1">
      <alignment horizontal="left"/>
    </xf>
    <xf numFmtId="49" fontId="14" fillId="2" borderId="0" xfId="0" applyNumberFormat="1" applyFont="1" applyFill="1" applyBorder="1" applyAlignment="1">
      <alignment horizontal="left"/>
    </xf>
    <xf numFmtId="165" fontId="12" fillId="2" borderId="0" xfId="0" applyNumberFormat="1" applyFont="1" applyFill="1" applyBorder="1" applyAlignment="1">
      <alignment horizontal="left"/>
    </xf>
    <xf numFmtId="166" fontId="12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0" borderId="0" xfId="0" applyFont="1" applyAlignment="1"/>
    <xf numFmtId="0" fontId="10" fillId="2" borderId="0" xfId="0" applyFont="1" applyFill="1" applyBorder="1" applyAlignment="1"/>
    <xf numFmtId="0" fontId="15" fillId="2" borderId="0" xfId="0" applyFont="1" applyFill="1" applyBorder="1" applyAlignment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14" fillId="2" borderId="1" xfId="0" applyFont="1" applyFill="1" applyBorder="1" applyAlignment="1" applyProtection="1">
      <alignment horizontal="left"/>
    </xf>
    <xf numFmtId="0" fontId="14" fillId="2" borderId="2" xfId="0" applyFont="1" applyFill="1" applyBorder="1" applyAlignment="1" applyProtection="1">
      <alignment horizontal="left"/>
    </xf>
    <xf numFmtId="0" fontId="14" fillId="2" borderId="2" xfId="0" applyFont="1" applyFill="1" applyBorder="1" applyAlignment="1" applyProtection="1">
      <alignment horizontal="center"/>
    </xf>
    <xf numFmtId="0" fontId="16" fillId="2" borderId="2" xfId="0" applyFont="1" applyFill="1" applyBorder="1"/>
    <xf numFmtId="0" fontId="17" fillId="2" borderId="2" xfId="0" applyFont="1" applyFill="1" applyBorder="1" applyAlignment="1"/>
    <xf numFmtId="2" fontId="16" fillId="2" borderId="2" xfId="0" applyNumberFormat="1" applyFont="1" applyFill="1" applyBorder="1"/>
    <xf numFmtId="167" fontId="18" fillId="2" borderId="2" xfId="0" applyNumberFormat="1" applyFont="1" applyFill="1" applyBorder="1" applyAlignment="1" applyProtection="1"/>
    <xf numFmtId="2" fontId="14" fillId="2" borderId="2" xfId="0" applyNumberFormat="1" applyFont="1" applyFill="1" applyBorder="1" applyAlignment="1" applyProtection="1"/>
    <xf numFmtId="167" fontId="18" fillId="2" borderId="2" xfId="0" applyNumberFormat="1" applyFont="1" applyFill="1" applyBorder="1" applyAlignment="1" applyProtection="1">
      <alignment horizontal="left"/>
    </xf>
    <xf numFmtId="167" fontId="14" fillId="2" borderId="2" xfId="0" applyNumberFormat="1" applyFont="1" applyFill="1" applyBorder="1" applyAlignment="1" applyProtection="1">
      <alignment horizontal="left"/>
    </xf>
    <xf numFmtId="2" fontId="14" fillId="2" borderId="2" xfId="0" applyNumberFormat="1" applyFont="1" applyFill="1" applyBorder="1" applyAlignment="1" applyProtection="1">
      <alignment horizontal="left"/>
    </xf>
    <xf numFmtId="0" fontId="6" fillId="2" borderId="2" xfId="0" applyFont="1" applyFill="1" applyBorder="1" applyAlignment="1"/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0" fontId="6" fillId="0" borderId="0" xfId="0" applyFont="1"/>
    <xf numFmtId="0" fontId="19" fillId="2" borderId="0" xfId="2" applyFont="1" applyFill="1" applyBorder="1" applyAlignment="1" applyProtection="1"/>
    <xf numFmtId="0" fontId="20" fillId="0" borderId="0" xfId="0" applyFont="1" applyFill="1" applyBorder="1" applyAlignment="1" applyProtection="1"/>
    <xf numFmtId="0" fontId="0" fillId="0" borderId="0" xfId="0" applyFill="1" applyBorder="1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2" borderId="0" xfId="0" applyFill="1"/>
    <xf numFmtId="0" fontId="0" fillId="2" borderId="0" xfId="0" applyFont="1" applyFill="1" applyBorder="1" applyAlignment="1"/>
    <xf numFmtId="0" fontId="0" fillId="0" borderId="0" xfId="0" applyAlignment="1"/>
    <xf numFmtId="0" fontId="0" fillId="2" borderId="0" xfId="0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/>
    <xf numFmtId="164" fontId="7" fillId="2" borderId="0" xfId="0" applyNumberFormat="1" applyFont="1" applyFill="1" applyBorder="1" applyAlignment="1">
      <alignment horizontal="left"/>
    </xf>
    <xf numFmtId="0" fontId="1" fillId="2" borderId="0" xfId="0" applyFont="1" applyFill="1"/>
    <xf numFmtId="0" fontId="2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</cellXfs>
  <cellStyles count="3">
    <cellStyle name="Hyperlink" xfId="2" builtinId="8"/>
    <cellStyle name="Standaard" xfId="0" builtinId="0"/>
    <cellStyle name="Standaard 2" xfId="1" xr:uid="{A0FEB6E9-FC0A-45A8-B4CA-0FFE7C1B3C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228456</xdr:rowOff>
    </xdr:from>
    <xdr:to>
      <xdr:col>17</xdr:col>
      <xdr:colOff>695581</xdr:colOff>
      <xdr:row>4</xdr:row>
      <xdr:rowOff>76201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C32C4631-A13B-4172-898F-D4220385B809}"/>
            </a:ext>
          </a:extLst>
        </xdr:cNvPr>
        <xdr:cNvGrpSpPr>
          <a:grpSpLocks/>
        </xdr:cNvGrpSpPr>
      </xdr:nvGrpSpPr>
      <xdr:grpSpPr bwMode="auto">
        <a:xfrm>
          <a:off x="180975" y="228456"/>
          <a:ext cx="6267706" cy="752620"/>
          <a:chOff x="1418" y="559"/>
          <a:chExt cx="9364" cy="934"/>
        </a:xfrm>
      </xdr:grpSpPr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43D7E0B3-E42D-43C6-BE8D-E03131B0AE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04" y="571"/>
            <a:ext cx="4815" cy="9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endParaRPr lang="nl-NL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nl-NL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WordArt 10">
            <a:extLst>
              <a:ext uri="{FF2B5EF4-FFF2-40B4-BE49-F238E27FC236}">
                <a16:creationId xmlns:a16="http://schemas.microsoft.com/office/drawing/2014/main" id="{D3931040-69CB-4AA2-833D-241E72044998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11" y="890"/>
            <a:ext cx="1253" cy="22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NEDERLANDSE</a:t>
            </a:r>
          </a:p>
        </xdr:txBody>
      </xdr:sp>
      <xdr:sp macro="" textlink="">
        <xdr:nvSpPr>
          <xdr:cNvPr id="12" name="WordArt 11">
            <a:extLst>
              <a:ext uri="{FF2B5EF4-FFF2-40B4-BE49-F238E27FC236}">
                <a16:creationId xmlns:a16="http://schemas.microsoft.com/office/drawing/2014/main" id="{EAC5C51C-F34A-496E-88F3-5F2997DD8A3E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26" y="559"/>
            <a:ext cx="1256" cy="227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KONINKLIJKE</a:t>
            </a:r>
          </a:p>
        </xdr:txBody>
      </xdr:sp>
      <xdr:sp macro="" textlink="">
        <xdr:nvSpPr>
          <xdr:cNvPr id="13" name="WordArt 12">
            <a:extLst>
              <a:ext uri="{FF2B5EF4-FFF2-40B4-BE49-F238E27FC236}">
                <a16:creationId xmlns:a16="http://schemas.microsoft.com/office/drawing/2014/main" id="{E1F0A343-FB3D-47D1-9EC6-A34C71B579C7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10" y="1204"/>
            <a:ext cx="1253" cy="22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BILJARTBOND</a:t>
            </a:r>
          </a:p>
        </xdr:txBody>
      </xdr:sp>
      <xdr:pic>
        <xdr:nvPicPr>
          <xdr:cNvPr id="14" name="Picture 13" descr="Logo KNBB recht">
            <a:extLst>
              <a:ext uri="{FF2B5EF4-FFF2-40B4-BE49-F238E27FC236}">
                <a16:creationId xmlns:a16="http://schemas.microsoft.com/office/drawing/2014/main" id="{0F08D745-402C-4D3A-9378-214EE1C8601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418" y="571"/>
            <a:ext cx="2041" cy="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438150</xdr:colOff>
      <xdr:row>0</xdr:row>
      <xdr:rowOff>219075</xdr:rowOff>
    </xdr:from>
    <xdr:to>
      <xdr:col>15</xdr:col>
      <xdr:colOff>142875</xdr:colOff>
      <xdr:row>4</xdr:row>
      <xdr:rowOff>85725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C2E388D0-0563-457A-92A8-20C7698A9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57375" y="219075"/>
          <a:ext cx="3124200" cy="657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pe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as\Documents\L.Krale\Finales%20Gewest\Gewestelijke%20finales%202017-2018\Gewestelijke%20Finale%20%20K382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sen"/>
      <sheetName val="Finale"/>
      <sheetName val="Uitnodiging"/>
      <sheetName val="Spel"/>
      <sheetName val="Data"/>
      <sheetName val="Promotie"/>
      <sheetName val="Lid"/>
      <sheetName val="Voorw,5e Klas"/>
    </sheetNames>
    <sheetDataSet>
      <sheetData sheetId="0" refreshError="1"/>
      <sheetData sheetId="1" refreshError="1"/>
      <sheetData sheetId="2" refreshError="1"/>
      <sheetData sheetId="3" refreshError="1">
        <row r="1">
          <cell r="F1"/>
          <cell r="I1"/>
          <cell r="J1"/>
        </row>
        <row r="2">
          <cell r="F2"/>
          <cell r="I2"/>
          <cell r="J2"/>
        </row>
        <row r="3">
          <cell r="A3"/>
          <cell r="B3"/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/>
          <cell r="Y3"/>
          <cell r="Z3"/>
          <cell r="AA3"/>
          <cell r="AB3"/>
          <cell r="AC3"/>
          <cell r="AD3"/>
          <cell r="AE3"/>
        </row>
        <row r="4">
          <cell r="A4"/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T4">
            <v>20</v>
          </cell>
          <cell r="U4">
            <v>21</v>
          </cell>
          <cell r="V4">
            <v>22</v>
          </cell>
          <cell r="W4">
            <v>23</v>
          </cell>
          <cell r="X4">
            <v>24</v>
          </cell>
          <cell r="Y4">
            <v>25</v>
          </cell>
          <cell r="Z4">
            <v>26</v>
          </cell>
          <cell r="AA4">
            <v>27</v>
          </cell>
          <cell r="AB4">
            <v>28</v>
          </cell>
          <cell r="AC4">
            <v>29</v>
          </cell>
          <cell r="AD4">
            <v>30</v>
          </cell>
          <cell r="AE4">
            <v>31</v>
          </cell>
          <cell r="AF4">
            <v>32</v>
          </cell>
          <cell r="AG4">
            <v>33</v>
          </cell>
          <cell r="AH4">
            <v>34</v>
          </cell>
          <cell r="AI4">
            <v>35</v>
          </cell>
        </row>
        <row r="5">
          <cell r="A5">
            <v>30</v>
          </cell>
          <cell r="B5" t="str">
            <v>GEWESTELIJKE FINALES  2017-2018</v>
          </cell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/>
          <cell r="Y5"/>
          <cell r="Z5"/>
          <cell r="AA5"/>
          <cell r="AB5"/>
          <cell r="AC5"/>
          <cell r="AD5"/>
          <cell r="AE5"/>
        </row>
        <row r="6">
          <cell r="A6"/>
          <cell r="B6" t="str">
            <v>Sluiting</v>
          </cell>
          <cell r="C6" t="str">
            <v>Spelsoort</v>
          </cell>
          <cell r="D6" t="str">
            <v>Inleveren</v>
          </cell>
          <cell r="E6" t="str">
            <v>Gewestelijke</v>
          </cell>
          <cell r="F6" t="str">
            <v>Organiserende</v>
          </cell>
          <cell r="G6"/>
          <cell r="H6" t="str">
            <v>Inleveren</v>
          </cell>
          <cell r="I6"/>
          <cell r="J6" t="str">
            <v>Organiserende</v>
          </cell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 t="str">
            <v>Arbitrage</v>
          </cell>
          <cell r="Y6"/>
          <cell r="Z6"/>
          <cell r="AA6"/>
          <cell r="AC6"/>
          <cell r="AD6"/>
        </row>
        <row r="7">
          <cell r="A7"/>
          <cell r="B7" t="str">
            <v xml:space="preserve">Inschrijving </v>
          </cell>
          <cell r="C7" t="str">
            <v>Klasse</v>
          </cell>
          <cell r="D7" t="str">
            <v>kampioen</v>
          </cell>
          <cell r="E7" t="str">
            <v>Gew.Finales</v>
          </cell>
          <cell r="F7" t="str">
            <v>Vereniging</v>
          </cell>
          <cell r="G7" t="str">
            <v>Plaats</v>
          </cell>
          <cell r="H7" t="str">
            <v>kampioen</v>
          </cell>
          <cell r="I7" t="str">
            <v>Nat. Finales</v>
          </cell>
          <cell r="J7" t="str">
            <v>Vereniging</v>
          </cell>
          <cell r="K7" t="str">
            <v>Plaats</v>
          </cell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D7"/>
        </row>
        <row r="8">
          <cell r="A8">
            <v>1</v>
          </cell>
          <cell r="B8">
            <v>41730</v>
          </cell>
          <cell r="C8" t="str">
            <v>3Banden 3e klas</v>
          </cell>
          <cell r="D8">
            <v>42995</v>
          </cell>
          <cell r="E8" t="str">
            <v>14-15-okt 2017</v>
          </cell>
          <cell r="F8" t="str">
            <v>Harmonie</v>
          </cell>
          <cell r="G8" t="str">
            <v>Winschoten</v>
          </cell>
          <cell r="H8">
            <v>43023</v>
          </cell>
          <cell r="I8" t="str">
            <v>10-12 nov 2017</v>
          </cell>
          <cell r="J8" t="str">
            <v>BV de Ram</v>
          </cell>
          <cell r="K8" t="str">
            <v>Roosendaal</v>
          </cell>
          <cell r="L8" t="str">
            <v>10.00   uur</v>
          </cell>
          <cell r="M8" t="str">
            <v>3e Klasse</v>
          </cell>
          <cell r="N8" t="str">
            <v>0,250-0,400</v>
          </cell>
          <cell r="O8">
            <v>20</v>
          </cell>
          <cell r="P8" t="str">
            <v>Driebanden klein</v>
          </cell>
          <cell r="Q8"/>
          <cell r="R8" t="str">
            <v>2017-2018</v>
          </cell>
          <cell r="S8" t="str">
            <v>Gewestelijke-finale Driebanden klein 3e klasse</v>
          </cell>
          <cell r="T8"/>
          <cell r="U8" t="str">
            <v>Seizoen 2017-2018</v>
          </cell>
          <cell r="V8" t="str">
            <v>vrijdag</v>
          </cell>
          <cell r="W8">
            <v>42252</v>
          </cell>
          <cell r="X8"/>
          <cell r="Y8" t="str">
            <v>K.B.C. 1911</v>
          </cell>
          <cell r="Z8" t="str">
            <v>Anjerstraat 18-B</v>
          </cell>
          <cell r="AA8" t="str">
            <v>8261 LA  KAMPEN</v>
          </cell>
          <cell r="AB8" t="str">
            <v>038-3323825</v>
          </cell>
          <cell r="AC8"/>
          <cell r="AD8"/>
          <cell r="AE8"/>
          <cell r="AG8"/>
          <cell r="AH8"/>
        </row>
        <row r="9">
          <cell r="A9">
            <v>2</v>
          </cell>
          <cell r="B9">
            <v>41730</v>
          </cell>
          <cell r="C9" t="str">
            <v>Libre 5e klas</v>
          </cell>
          <cell r="D9">
            <v>42995</v>
          </cell>
          <cell r="E9" t="str">
            <v>14-15-okt 2017</v>
          </cell>
          <cell r="F9" t="str">
            <v>Gorredijk</v>
          </cell>
          <cell r="G9" t="str">
            <v>Gorredijk</v>
          </cell>
          <cell r="H9">
            <v>43023</v>
          </cell>
          <cell r="I9" t="str">
            <v>17-19 nov  2017</v>
          </cell>
          <cell r="J9" t="str">
            <v>BC Spoorzicht</v>
          </cell>
          <cell r="K9" t="str">
            <v>Den Andel</v>
          </cell>
          <cell r="L9" t="str">
            <v>18.00  uur</v>
          </cell>
          <cell r="M9" t="str">
            <v>5e Klasse</v>
          </cell>
          <cell r="N9" t="str">
            <v>0,00-1,20</v>
          </cell>
          <cell r="O9" t="str">
            <v>interval</v>
          </cell>
          <cell r="P9" t="str">
            <v>Libre klein</v>
          </cell>
          <cell r="Q9"/>
          <cell r="R9" t="str">
            <v>2017-2018</v>
          </cell>
          <cell r="S9" t="str">
            <v>Gewestelijke-finale Driebanden klein 2e klasse</v>
          </cell>
          <cell r="T9"/>
          <cell r="U9" t="str">
            <v>Seizoen 2017-2018</v>
          </cell>
          <cell r="V9" t="str">
            <v>vrijdag</v>
          </cell>
          <cell r="W9">
            <v>42259</v>
          </cell>
          <cell r="X9"/>
          <cell r="Y9" t="str">
            <v>Kulturhus  De Klaampe</v>
          </cell>
          <cell r="Z9" t="str">
            <v> Beeklaan 1</v>
          </cell>
          <cell r="AA9" t="str">
            <v>7676 BC Westerhaar-vriezenv Wijk</v>
          </cell>
          <cell r="AB9" t="str">
            <v>0546 805 151</v>
          </cell>
          <cell r="AC9"/>
          <cell r="AD9"/>
          <cell r="AE9"/>
          <cell r="AG9"/>
          <cell r="AH9"/>
        </row>
        <row r="10">
          <cell r="A10">
            <v>3</v>
          </cell>
          <cell r="B10">
            <v>41730</v>
          </cell>
          <cell r="C10" t="str">
            <v>3Banden 2e klas</v>
          </cell>
          <cell r="D10">
            <v>43009</v>
          </cell>
          <cell r="E10" t="str">
            <v>28-29 okt 2017</v>
          </cell>
          <cell r="F10" t="str">
            <v>Gorredijk</v>
          </cell>
          <cell r="G10" t="str">
            <v>Gorredijk</v>
          </cell>
          <cell r="H10">
            <v>43037</v>
          </cell>
          <cell r="I10" t="str">
            <v>24-26 nov  2017</v>
          </cell>
          <cell r="J10" t="str">
            <v>BV Aker '97</v>
          </cell>
          <cell r="K10" t="str">
            <v>Akersloot</v>
          </cell>
          <cell r="L10" t="str">
            <v>10.00   uur</v>
          </cell>
          <cell r="M10" t="str">
            <v>2e Klasse</v>
          </cell>
          <cell r="N10" t="str">
            <v>0,400-0,550</v>
          </cell>
          <cell r="O10">
            <v>25</v>
          </cell>
          <cell r="P10" t="str">
            <v>Driebanden klein</v>
          </cell>
          <cell r="Q10"/>
          <cell r="R10" t="str">
            <v>2017-2018</v>
          </cell>
          <cell r="S10" t="str">
            <v>Gewestelijke-finale Libre klein 5e klasse</v>
          </cell>
          <cell r="T10"/>
          <cell r="U10" t="str">
            <v>Seizoen 2017-2018</v>
          </cell>
          <cell r="V10" t="str">
            <v>vrijdag</v>
          </cell>
          <cell r="W10">
            <v>42266</v>
          </cell>
          <cell r="X10"/>
          <cell r="Y10" t="str">
            <v>Café  Lootuinen</v>
          </cell>
          <cell r="Z10" t="str">
            <v>De Vos van Steenwijklaan  34 C</v>
          </cell>
          <cell r="AA10" t="str">
            <v>7741 CD   Coevorden</v>
          </cell>
          <cell r="AB10" t="str">
            <v>0524-516660</v>
          </cell>
          <cell r="AC10"/>
          <cell r="AD10"/>
          <cell r="AE10"/>
          <cell r="AG10"/>
          <cell r="AH10"/>
        </row>
        <row r="11">
          <cell r="A11">
            <v>4</v>
          </cell>
          <cell r="B11">
            <v>41730</v>
          </cell>
          <cell r="C11" t="str">
            <v>Libre 4e klas</v>
          </cell>
          <cell r="D11">
            <v>43016</v>
          </cell>
          <cell r="E11" t="str">
            <v>3-5 nov  2017</v>
          </cell>
          <cell r="F11" t="str">
            <v>B.V. Tholen</v>
          </cell>
          <cell r="G11" t="str">
            <v>Emmeloord</v>
          </cell>
          <cell r="H11">
            <v>43044</v>
          </cell>
          <cell r="I11" t="str">
            <v>15-17 dec  2017</v>
          </cell>
          <cell r="J11" t="str">
            <v>BCA</v>
          </cell>
          <cell r="K11" t="str">
            <v>Aalten</v>
          </cell>
          <cell r="L11" t="str">
            <v>18.00   uur</v>
          </cell>
          <cell r="M11" t="str">
            <v>4e Klasse</v>
          </cell>
          <cell r="N11" t="str">
            <v>1,20-1,70</v>
          </cell>
          <cell r="O11">
            <v>55</v>
          </cell>
          <cell r="P11" t="str">
            <v>Libre klein</v>
          </cell>
          <cell r="Q11"/>
          <cell r="R11" t="str">
            <v>2017-2018</v>
          </cell>
          <cell r="S11" t="str">
            <v>Gewestelijke-finale Driebanden klein 1e klasse</v>
          </cell>
          <cell r="T11"/>
          <cell r="U11" t="str">
            <v>Seizoen 2017-2018</v>
          </cell>
          <cell r="V11" t="str">
            <v>vrijdag</v>
          </cell>
          <cell r="W11">
            <v>42273</v>
          </cell>
          <cell r="X11"/>
          <cell r="Y11" t="str">
            <v>Biljartschool Davids</v>
          </cell>
          <cell r="Z11" t="str">
            <v>Weth. Buningstraat  2a</v>
          </cell>
          <cell r="AA11" t="str">
            <v>9404 AL  ASSEN</v>
          </cell>
          <cell r="AB11" t="str">
            <v>0592-866440</v>
          </cell>
          <cell r="AC11"/>
          <cell r="AD11"/>
          <cell r="AE11"/>
          <cell r="AG11"/>
          <cell r="AH11"/>
        </row>
        <row r="12">
          <cell r="A12">
            <v>5</v>
          </cell>
          <cell r="B12">
            <v>41852</v>
          </cell>
          <cell r="C12" t="str">
            <v>Libre 3e klas</v>
          </cell>
          <cell r="D12">
            <v>43037</v>
          </cell>
          <cell r="E12" t="str">
            <v>24-26 nov  2017</v>
          </cell>
          <cell r="F12" t="str">
            <v>Phoenix</v>
          </cell>
          <cell r="G12" t="str">
            <v>Coevorden</v>
          </cell>
          <cell r="H12">
            <v>43065</v>
          </cell>
          <cell r="I12" t="str">
            <v>5-7 jan  2018</v>
          </cell>
          <cell r="J12" t="str">
            <v>BV de Ram</v>
          </cell>
          <cell r="K12" t="str">
            <v>Roosendaal</v>
          </cell>
          <cell r="L12" t="str">
            <v>18.00   uur</v>
          </cell>
          <cell r="M12" t="str">
            <v>3e Klasse</v>
          </cell>
          <cell r="N12" t="str">
            <v>1,70-2,50</v>
          </cell>
          <cell r="O12">
            <v>70</v>
          </cell>
          <cell r="P12" t="str">
            <v>Libre klein</v>
          </cell>
          <cell r="Q12"/>
          <cell r="R12" t="str">
            <v>2017-2018</v>
          </cell>
          <cell r="S12" t="str">
            <v>Gewestelijke-finale Libre klein 4e klasse</v>
          </cell>
          <cell r="T12"/>
          <cell r="U12" t="str">
            <v>Seizoen 2017-2018</v>
          </cell>
          <cell r="V12" t="str">
            <v>vrijdag</v>
          </cell>
          <cell r="W12">
            <v>42294</v>
          </cell>
          <cell r="X12"/>
          <cell r="Y12" t="str">
            <v>Gorredijk</v>
          </cell>
          <cell r="Z12" t="str">
            <v>Leitswei  17</v>
          </cell>
          <cell r="AA12" t="str">
            <v>8401 CL   GORREDIJK</v>
          </cell>
          <cell r="AB12" t="str">
            <v>06-41048981</v>
          </cell>
          <cell r="AC12"/>
          <cell r="AD12"/>
          <cell r="AE12"/>
          <cell r="AH12"/>
        </row>
        <row r="13">
          <cell r="A13">
            <v>6</v>
          </cell>
          <cell r="B13">
            <v>41730</v>
          </cell>
          <cell r="C13" t="str">
            <v>3Banden 1e klas</v>
          </cell>
          <cell r="D13">
            <v>43051</v>
          </cell>
          <cell r="E13" t="str">
            <v>8-9 dec 2017</v>
          </cell>
          <cell r="F13" t="str">
            <v>H.G.L.</v>
          </cell>
          <cell r="G13" t="str">
            <v>Urk</v>
          </cell>
          <cell r="H13">
            <v>43079</v>
          </cell>
          <cell r="I13" t="str">
            <v>12-14 jan  2018</v>
          </cell>
          <cell r="J13" t="str">
            <v>Almere '83</v>
          </cell>
          <cell r="K13" t="str">
            <v>Almere</v>
          </cell>
          <cell r="L13" t="str">
            <v>18.00   uur</v>
          </cell>
          <cell r="M13" t="str">
            <v>1e Klasse</v>
          </cell>
          <cell r="N13" t="str">
            <v>0,55-0,750</v>
          </cell>
          <cell r="O13">
            <v>30</v>
          </cell>
          <cell r="P13" t="str">
            <v>Driebanden klein</v>
          </cell>
          <cell r="Q13"/>
          <cell r="R13" t="str">
            <v>2017-2018</v>
          </cell>
          <cell r="S13" t="str">
            <v>Gewestelijke-finale Libre klein 3e klasse</v>
          </cell>
          <cell r="T13"/>
          <cell r="U13" t="str">
            <v>Seizoen 2017-2018</v>
          </cell>
          <cell r="V13" t="str">
            <v>vrijdag</v>
          </cell>
          <cell r="W13">
            <v>42308</v>
          </cell>
          <cell r="X13"/>
          <cell r="Y13" t="str">
            <v>Societeit  BV Centrum</v>
          </cell>
          <cell r="Z13" t="str">
            <v>Protonstraat  6</v>
          </cell>
          <cell r="AA13" t="str">
            <v>9734 AL    GRONINGEN</v>
          </cell>
          <cell r="AB13" t="str">
            <v>050-3135015</v>
          </cell>
          <cell r="AC13"/>
          <cell r="AD13"/>
          <cell r="AE13"/>
          <cell r="AG13"/>
          <cell r="AH13"/>
        </row>
        <row r="14">
          <cell r="A14">
            <v>7</v>
          </cell>
          <cell r="B14">
            <v>41852</v>
          </cell>
          <cell r="C14" t="str">
            <v>Libre 2e klas</v>
          </cell>
          <cell r="D14">
            <v>43058</v>
          </cell>
          <cell r="E14" t="str">
            <v>16-17 dec 2017</v>
          </cell>
          <cell r="F14" t="str">
            <v>Centrum</v>
          </cell>
          <cell r="G14" t="str">
            <v>Groningen</v>
          </cell>
          <cell r="H14">
            <v>43086</v>
          </cell>
          <cell r="I14" t="str">
            <v>26-28 jan  2018</v>
          </cell>
          <cell r="J14" t="str">
            <v>BV Jacobswoude</v>
          </cell>
          <cell r="K14" t="str">
            <v>Woubrugge</v>
          </cell>
          <cell r="L14" t="str">
            <v>10.00   uur</v>
          </cell>
          <cell r="M14" t="str">
            <v>2e Klasse</v>
          </cell>
          <cell r="N14" t="str">
            <v>2,50-4,00</v>
          </cell>
          <cell r="O14">
            <v>90</v>
          </cell>
          <cell r="P14" t="str">
            <v>Libre klein</v>
          </cell>
          <cell r="Q14"/>
          <cell r="R14" t="str">
            <v>2017-2018</v>
          </cell>
          <cell r="S14" t="str">
            <v>Gewestelijke-finale Driebanden Groot 3e klasse</v>
          </cell>
          <cell r="T14"/>
          <cell r="U14" t="str">
            <v>Seizoen 2017-2018</v>
          </cell>
          <cell r="V14" t="str">
            <v>zaterdag</v>
          </cell>
          <cell r="W14">
            <v>42315</v>
          </cell>
          <cell r="X14"/>
          <cell r="Y14" t="str">
            <v>Buitensociëteit</v>
          </cell>
          <cell r="Z14" t="str">
            <v>Stationsweg 44</v>
          </cell>
          <cell r="AA14" t="str">
            <v>8011 CZ   ZWOLLE</v>
          </cell>
          <cell r="AB14" t="str">
            <v>038-4227969</v>
          </cell>
          <cell r="AC14"/>
          <cell r="AD14"/>
          <cell r="AE14"/>
          <cell r="AG14"/>
          <cell r="AH14"/>
        </row>
        <row r="15">
          <cell r="A15">
            <v>8</v>
          </cell>
          <cell r="B15">
            <v>41852</v>
          </cell>
          <cell r="C15" t="str">
            <v>3Banden Hoofd klasse</v>
          </cell>
          <cell r="D15">
            <v>43072</v>
          </cell>
          <cell r="E15" t="str">
            <v>6-7 jan 2018</v>
          </cell>
          <cell r="F15" t="str">
            <v>Biljartschool</v>
          </cell>
          <cell r="G15" t="str">
            <v>Assen</v>
          </cell>
          <cell r="H15">
            <v>43107</v>
          </cell>
          <cell r="I15" t="str">
            <v>2-4 feb  2018</v>
          </cell>
          <cell r="J15" t="str">
            <v>BV de Klaampe</v>
          </cell>
          <cell r="K15" t="str">
            <v>Westerhaar</v>
          </cell>
          <cell r="L15" t="str">
            <v>10.00   uur</v>
          </cell>
          <cell r="M15" t="str">
            <v>Hfd Klasse</v>
          </cell>
          <cell r="N15" t="str">
            <v>0,750-1,000</v>
          </cell>
          <cell r="O15">
            <v>40</v>
          </cell>
          <cell r="P15" t="str">
            <v>Driebanden klein</v>
          </cell>
          <cell r="Q15"/>
          <cell r="R15" t="str">
            <v>2017-2018</v>
          </cell>
          <cell r="S15" t="str">
            <v>Gewestelijke-finale Driebanden klein HFD klasse</v>
          </cell>
          <cell r="T15"/>
          <cell r="U15" t="str">
            <v>Seizoen 2017-2018</v>
          </cell>
          <cell r="V15" t="str">
            <v>vrijdag</v>
          </cell>
          <cell r="W15">
            <v>42329</v>
          </cell>
          <cell r="X15"/>
          <cell r="Y15" t="str">
            <v>De Keet</v>
          </cell>
          <cell r="Z15" t="str">
            <v>Staartweg 24 A</v>
          </cell>
          <cell r="AA15" t="str">
            <v>8321 NB   URK</v>
          </cell>
          <cell r="AB15" t="str">
            <v>0527-684139</v>
          </cell>
          <cell r="AC15"/>
          <cell r="AD15"/>
          <cell r="AE15"/>
          <cell r="AG15"/>
          <cell r="AH15"/>
        </row>
        <row r="16">
          <cell r="A16">
            <v>9</v>
          </cell>
          <cell r="B16">
            <v>41852</v>
          </cell>
          <cell r="C16" t="str">
            <v>3Banden groot 3e klas</v>
          </cell>
          <cell r="D16">
            <v>43079</v>
          </cell>
          <cell r="E16" t="str">
            <v>12-14 jan 2018</v>
          </cell>
          <cell r="F16" t="str">
            <v>D.O.S.</v>
          </cell>
          <cell r="G16" t="str">
            <v>Hattem</v>
          </cell>
          <cell r="H16">
            <v>43114</v>
          </cell>
          <cell r="I16" t="str">
            <v>16-18 feb 2018</v>
          </cell>
          <cell r="J16" t="str">
            <v>BV Snelpost</v>
          </cell>
          <cell r="K16" t="str">
            <v>Arnhem</v>
          </cell>
          <cell r="L16" t="str">
            <v>18.00   uur</v>
          </cell>
          <cell r="M16" t="str">
            <v>3e Klasse</v>
          </cell>
          <cell r="N16" t="str">
            <v>0,300-0,475</v>
          </cell>
          <cell r="O16">
            <v>20</v>
          </cell>
          <cell r="P16" t="str">
            <v>Driebanden groot</v>
          </cell>
          <cell r="Q16"/>
          <cell r="R16" t="str">
            <v>2017-2018</v>
          </cell>
          <cell r="S16" t="str">
            <v>Gewestelijke-finale Bandstoten klein 5e klasse</v>
          </cell>
          <cell r="T16"/>
          <cell r="U16" t="str">
            <v>Seizoen 2017-2018</v>
          </cell>
          <cell r="V16" t="str">
            <v>vrijdag</v>
          </cell>
          <cell r="W16">
            <v>42019</v>
          </cell>
          <cell r="X16"/>
          <cell r="Y16" t="str">
            <v>BSC. D.v/d Veen</v>
          </cell>
          <cell r="Z16" t="str">
            <v>Alexanderstraat  3</v>
          </cell>
          <cell r="AA16" t="str">
            <v>8606 VP  SNEEK</v>
          </cell>
          <cell r="AB16" t="str">
            <v>06-23503901</v>
          </cell>
          <cell r="AC16"/>
          <cell r="AD16"/>
          <cell r="AE16"/>
          <cell r="AG16"/>
          <cell r="AH16"/>
        </row>
        <row r="17">
          <cell r="A17">
            <v>10</v>
          </cell>
          <cell r="B17"/>
          <cell r="C17" t="str">
            <v>Kader 38/2</v>
          </cell>
          <cell r="D17">
            <v>43079</v>
          </cell>
          <cell r="E17" t="str">
            <v>12-14 jan 2018</v>
          </cell>
          <cell r="F17" t="str">
            <v>t Vossehol</v>
          </cell>
          <cell r="G17" t="str">
            <v>Daarlerveen</v>
          </cell>
          <cell r="H17">
            <v>43114</v>
          </cell>
          <cell r="I17" t="str">
            <v>23-25  feb 2018</v>
          </cell>
          <cell r="J17" t="str">
            <v>BC Carambole</v>
          </cell>
          <cell r="K17" t="str">
            <v>Rumpt</v>
          </cell>
          <cell r="L17" t="str">
            <v>18.00   uur</v>
          </cell>
          <cell r="M17" t="str">
            <v>3e Klas</v>
          </cell>
          <cell r="N17" t="str">
            <v>7,00-12,00</v>
          </cell>
          <cell r="O17">
            <v>150</v>
          </cell>
          <cell r="P17" t="str">
            <v>Kader 38/2</v>
          </cell>
          <cell r="Q17"/>
          <cell r="R17" t="str">
            <v>2017-2018</v>
          </cell>
          <cell r="S17" t="str">
            <v>Gewestelijke-finale 38/2 3e  klasse</v>
          </cell>
          <cell r="T17"/>
          <cell r="U17" t="str">
            <v>Seizoen 2017-2018</v>
          </cell>
          <cell r="V17"/>
          <cell r="W17">
            <v>42350</v>
          </cell>
          <cell r="X17"/>
          <cell r="Y17" t="str">
            <v>Friesche Club</v>
          </cell>
          <cell r="Z17" t="str">
            <v>Ruiterskwartier  57</v>
          </cell>
          <cell r="AA17" t="str">
            <v>8911 BP LEEUWARDEN</v>
          </cell>
          <cell r="AB17" t="str">
            <v>058-2125037</v>
          </cell>
          <cell r="AC17"/>
          <cell r="AD17"/>
          <cell r="AE17"/>
          <cell r="AG17"/>
          <cell r="AH17"/>
        </row>
        <row r="18">
          <cell r="A18">
            <v>11</v>
          </cell>
          <cell r="B18">
            <v>41852</v>
          </cell>
          <cell r="C18" t="str">
            <v>Bandstoten - 5e klas</v>
          </cell>
          <cell r="D18">
            <v>43100</v>
          </cell>
          <cell r="E18" t="str">
            <v>26-27 jan 2018</v>
          </cell>
          <cell r="F18" t="str">
            <v>Lollum/Waaksens</v>
          </cell>
          <cell r="G18" t="str">
            <v>Lollum</v>
          </cell>
          <cell r="H18">
            <v>43128</v>
          </cell>
          <cell r="I18" t="str">
            <v>2-4 mrt  2018</v>
          </cell>
          <cell r="J18" t="str">
            <v>SVW</v>
          </cell>
          <cell r="K18" t="str">
            <v>Bergen op Zoom</v>
          </cell>
          <cell r="L18" t="str">
            <v>18.00   uur</v>
          </cell>
          <cell r="M18" t="str">
            <v>5e Klasse</v>
          </cell>
          <cell r="N18" t="str">
            <v>0,25-1,00</v>
          </cell>
          <cell r="O18">
            <v>30</v>
          </cell>
          <cell r="P18" t="str">
            <v>Bandstoten</v>
          </cell>
          <cell r="Q18"/>
          <cell r="R18" t="str">
            <v>2017-2018</v>
          </cell>
          <cell r="S18" t="str">
            <v>Gewestelijke-finale Libre klein 2e klasse</v>
          </cell>
          <cell r="T18"/>
          <cell r="U18" t="str">
            <v>Seizoen 2017-2018</v>
          </cell>
          <cell r="V18" t="str">
            <v>vrijdag</v>
          </cell>
          <cell r="W18">
            <v>42357</v>
          </cell>
          <cell r="X18"/>
          <cell r="Y18" t="str">
            <v>Biljartzaal 't Vossehol</v>
          </cell>
          <cell r="Z18" t="str">
            <v>Spoorstraat  7</v>
          </cell>
          <cell r="AA18" t="str">
            <v>7687 AM  Daarlerveen</v>
          </cell>
          <cell r="AB18" t="str">
            <v>0546-642919</v>
          </cell>
          <cell r="AC18"/>
          <cell r="AD18"/>
          <cell r="AE18"/>
          <cell r="AG18"/>
          <cell r="AH18"/>
        </row>
        <row r="19">
          <cell r="A19">
            <v>12</v>
          </cell>
          <cell r="B19">
            <v>41852</v>
          </cell>
          <cell r="C19" t="str">
            <v>Libre 1e klas</v>
          </cell>
          <cell r="D19">
            <v>43114</v>
          </cell>
          <cell r="E19" t="str">
            <v>10-11 feb 2018</v>
          </cell>
          <cell r="F19" t="str">
            <v>Bilj.School Sneek</v>
          </cell>
          <cell r="G19" t="str">
            <v>Sneek</v>
          </cell>
          <cell r="H19">
            <v>43142</v>
          </cell>
          <cell r="I19" t="str">
            <v>16-18 mrt  2018</v>
          </cell>
          <cell r="J19" t="str">
            <v>BV 75</v>
          </cell>
          <cell r="K19" t="str">
            <v>Leusden</v>
          </cell>
          <cell r="L19" t="str">
            <v>10.00   uur</v>
          </cell>
          <cell r="M19" t="str">
            <v>1e Klasse</v>
          </cell>
          <cell r="N19" t="str">
            <v>4,00-7,00</v>
          </cell>
          <cell r="O19">
            <v>120</v>
          </cell>
          <cell r="P19" t="str">
            <v>Libre klein</v>
          </cell>
          <cell r="Q19"/>
          <cell r="R19" t="str">
            <v>2017-2018</v>
          </cell>
          <cell r="S19" t="str">
            <v>Gewestelijke-finale Bandstoten klein 4e klasse</v>
          </cell>
          <cell r="T19"/>
          <cell r="U19" t="str">
            <v>Seizoen 2017-2018</v>
          </cell>
          <cell r="V19" t="str">
            <v>vrijdag</v>
          </cell>
          <cell r="W19">
            <v>42013</v>
          </cell>
          <cell r="X19"/>
          <cell r="Y19" t="str">
            <v>Biljartzaal 't Vossehol</v>
          </cell>
          <cell r="Z19" t="str">
            <v>Spoorstraat  7</v>
          </cell>
          <cell r="AA19" t="str">
            <v>7687 AM  Daarlerveen</v>
          </cell>
          <cell r="AB19" t="str">
            <v>0546-642919</v>
          </cell>
          <cell r="AC19"/>
          <cell r="AD19"/>
          <cell r="AE19"/>
          <cell r="AG19"/>
          <cell r="AH19"/>
        </row>
        <row r="20">
          <cell r="A20">
            <v>13</v>
          </cell>
          <cell r="B20">
            <v>41852</v>
          </cell>
          <cell r="C20" t="str">
            <v>Bandstoten - 4e klas</v>
          </cell>
          <cell r="D20">
            <v>43121</v>
          </cell>
          <cell r="E20" t="str">
            <v>16-18 feb 2018</v>
          </cell>
          <cell r="F20" t="str">
            <v>B.V. Steenwijk</v>
          </cell>
          <cell r="G20" t="str">
            <v>Steenwijk</v>
          </cell>
          <cell r="H20">
            <v>43149</v>
          </cell>
          <cell r="I20" t="str">
            <v>16-18 mrt  2018</v>
          </cell>
          <cell r="J20" t="str">
            <v xml:space="preserve">De Haven </v>
          </cell>
          <cell r="K20" t="str">
            <v>Schiedam</v>
          </cell>
          <cell r="L20" t="str">
            <v>18.00   uur</v>
          </cell>
          <cell r="M20" t="str">
            <v>4e Klasse</v>
          </cell>
          <cell r="N20" t="str">
            <v>1,00-1,50</v>
          </cell>
          <cell r="O20">
            <v>40</v>
          </cell>
          <cell r="P20" t="str">
            <v>Bandstoten</v>
          </cell>
          <cell r="Q20"/>
          <cell r="R20" t="str">
            <v>2017-2018</v>
          </cell>
          <cell r="S20" t="str">
            <v>Gewestelijke-finale Libre klein 1e klasse</v>
          </cell>
          <cell r="T20"/>
          <cell r="U20" t="str">
            <v>Seizoen 2017-2018</v>
          </cell>
          <cell r="V20" t="str">
            <v>vrijdag</v>
          </cell>
          <cell r="W20">
            <v>42020</v>
          </cell>
          <cell r="X20"/>
          <cell r="Y20" t="str">
            <v>Societeit De Harmonie W.</v>
          </cell>
          <cell r="Z20" t="str">
            <v>Schönefeldsingel 37 a</v>
          </cell>
          <cell r="AA20" t="str">
            <v>9671 CE   Winschoten</v>
          </cell>
          <cell r="AB20" t="str">
            <v>0597-414433</v>
          </cell>
          <cell r="AC20"/>
          <cell r="AD20"/>
          <cell r="AE20"/>
          <cell r="AG20"/>
          <cell r="AH20"/>
        </row>
        <row r="21">
          <cell r="A21">
            <v>14</v>
          </cell>
          <cell r="B21">
            <v>41852</v>
          </cell>
          <cell r="C21" t="str">
            <v>Libre Hfd Klasse</v>
          </cell>
          <cell r="D21">
            <v>43135</v>
          </cell>
          <cell r="E21" t="str">
            <v>2-4 mrt 2018</v>
          </cell>
          <cell r="F21" t="str">
            <v>De Viersprong</v>
          </cell>
          <cell r="G21" t="str">
            <v>Nieuw-Amsterdam</v>
          </cell>
          <cell r="H21">
            <v>43163</v>
          </cell>
          <cell r="I21" t="str">
            <v>6-8 apr  2018</v>
          </cell>
          <cell r="J21" t="str">
            <v>De Harmonie</v>
          </cell>
          <cell r="K21" t="str">
            <v>Winschoten</v>
          </cell>
          <cell r="L21" t="str">
            <v>18.00   uur</v>
          </cell>
          <cell r="M21" t="str">
            <v>Hfd Klasse</v>
          </cell>
          <cell r="N21" t="str">
            <v>7,00-11,00</v>
          </cell>
          <cell r="O21">
            <v>150</v>
          </cell>
          <cell r="P21" t="str">
            <v>Libre klein</v>
          </cell>
          <cell r="Q21"/>
          <cell r="R21" t="str">
            <v>2017-2018</v>
          </cell>
          <cell r="S21" t="str">
            <v>Gewestelijke-finale Libre klein HFD klasse</v>
          </cell>
          <cell r="T21"/>
          <cell r="U21" t="str">
            <v>Seizoen 2017-2018</v>
          </cell>
          <cell r="V21" t="str">
            <v>vrijdag</v>
          </cell>
          <cell r="W21">
            <v>42026</v>
          </cell>
          <cell r="X21"/>
          <cell r="Y21" t="str">
            <v>De Molenberg</v>
          </cell>
          <cell r="Z21" t="str">
            <v>Molenberg  11</v>
          </cell>
          <cell r="AA21" t="str">
            <v>9934 CG   DELFZIJL</v>
          </cell>
          <cell r="AB21" t="str">
            <v>0596-610360</v>
          </cell>
          <cell r="AC21"/>
          <cell r="AD21"/>
          <cell r="AE21"/>
          <cell r="AG21"/>
          <cell r="AH21"/>
        </row>
        <row r="22">
          <cell r="A22">
            <v>15</v>
          </cell>
          <cell r="B22">
            <v>41852</v>
          </cell>
          <cell r="C22" t="str">
            <v>Bandstoten - 3e klas</v>
          </cell>
          <cell r="D22">
            <v>43149</v>
          </cell>
          <cell r="E22" t="str">
            <v>16-18 mrt 2018</v>
          </cell>
          <cell r="F22" t="str">
            <v>D Oale Delle</v>
          </cell>
          <cell r="G22" t="str">
            <v>Ane</v>
          </cell>
          <cell r="H22">
            <v>43177</v>
          </cell>
          <cell r="I22" t="str">
            <v>20-22 apr  2018</v>
          </cell>
          <cell r="J22" t="str">
            <v>BBC</v>
          </cell>
          <cell r="K22" t="str">
            <v>Biddinghuizen</v>
          </cell>
          <cell r="L22" t="str">
            <v>18.00   uur</v>
          </cell>
          <cell r="M22" t="str">
            <v>3e Klasse</v>
          </cell>
          <cell r="N22" t="str">
            <v>1,50-2,30</v>
          </cell>
          <cell r="O22">
            <v>55</v>
          </cell>
          <cell r="P22" t="str">
            <v>Bandstoten</v>
          </cell>
          <cell r="Q22"/>
          <cell r="R22" t="str">
            <v>2017-2018</v>
          </cell>
          <cell r="S22" t="str">
            <v>Gewestelijke-finale Bandstoten klein 3e klasse</v>
          </cell>
          <cell r="T22"/>
          <cell r="U22" t="str">
            <v>Seizoen 2017-2018</v>
          </cell>
          <cell r="V22" t="str">
            <v>zaterdag</v>
          </cell>
          <cell r="W22">
            <v>42041</v>
          </cell>
          <cell r="X22"/>
          <cell r="Y22" t="str">
            <v>BSC. D.v/d Veen</v>
          </cell>
          <cell r="Z22" t="str">
            <v>Alexanderstraat  3</v>
          </cell>
          <cell r="AA22" t="str">
            <v>8606 VP  SNEEK</v>
          </cell>
          <cell r="AB22" t="str">
            <v>06-23503901</v>
          </cell>
          <cell r="AC22"/>
          <cell r="AD22"/>
          <cell r="AE22"/>
          <cell r="AG22"/>
          <cell r="AH22"/>
        </row>
        <row r="23">
          <cell r="A23">
            <v>16</v>
          </cell>
          <cell r="B23"/>
          <cell r="C23" t="str">
            <v>Dames 2e klas</v>
          </cell>
          <cell r="D23">
            <v>43142</v>
          </cell>
          <cell r="E23" t="str">
            <v>9-11 mrt 2018</v>
          </cell>
          <cell r="F23"/>
          <cell r="G23"/>
          <cell r="H23">
            <v>43171</v>
          </cell>
          <cell r="I23" t="str">
            <v>20-22 apr  2018</v>
          </cell>
          <cell r="J23" t="str">
            <v>BV Overkamp</v>
          </cell>
          <cell r="K23" t="str">
            <v>Eibergen</v>
          </cell>
          <cell r="L23"/>
          <cell r="M23"/>
          <cell r="N23"/>
          <cell r="O23" t="str">
            <v>interval</v>
          </cell>
          <cell r="P23"/>
          <cell r="Q23"/>
          <cell r="R23" t="str">
            <v>2017-2018</v>
          </cell>
          <cell r="S23" t="str">
            <v>Gewestelijke-finale Bandstoten klein 2e klasse</v>
          </cell>
          <cell r="T23"/>
          <cell r="U23" t="str">
            <v>Seizoen 2017-2018</v>
          </cell>
          <cell r="V23" t="str">
            <v>vrijdag</v>
          </cell>
          <cell r="W23">
            <v>42062</v>
          </cell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</row>
        <row r="24">
          <cell r="A24">
            <v>17</v>
          </cell>
          <cell r="B24">
            <v>41852</v>
          </cell>
          <cell r="C24" t="str">
            <v>Bandstoten - 2e klas</v>
          </cell>
          <cell r="D24">
            <v>43170</v>
          </cell>
          <cell r="E24" t="str">
            <v>7-8 apr 2018</v>
          </cell>
          <cell r="F24" t="str">
            <v>Harmonie</v>
          </cell>
          <cell r="G24" t="str">
            <v>Groningen</v>
          </cell>
          <cell r="H24">
            <v>43198</v>
          </cell>
          <cell r="I24" t="str">
            <v>11-13 mei  2018</v>
          </cell>
          <cell r="J24" t="str">
            <v>BV de Pomerans</v>
          </cell>
          <cell r="K24" t="str">
            <v>Losser</v>
          </cell>
          <cell r="L24" t="str">
            <v>10.00   uur</v>
          </cell>
          <cell r="M24" t="str">
            <v>2e Klasse</v>
          </cell>
          <cell r="N24" t="str">
            <v>2,30-3,50</v>
          </cell>
          <cell r="O24">
            <v>75</v>
          </cell>
          <cell r="P24" t="str">
            <v>Bandstoten klein</v>
          </cell>
          <cell r="Q24"/>
          <cell r="R24" t="str">
            <v>2017-2018</v>
          </cell>
          <cell r="S24" t="str">
            <v>Gewestelijke-finale Bandstoten klein 2e klasse</v>
          </cell>
          <cell r="T24"/>
          <cell r="U24" t="str">
            <v>Seizoen 2017-2018</v>
          </cell>
          <cell r="V24"/>
          <cell r="W24">
            <v>42068</v>
          </cell>
          <cell r="X24"/>
          <cell r="Y24" t="str">
            <v>Wees en Zegen</v>
          </cell>
          <cell r="Z24" t="str">
            <v>Gennestraat   1</v>
          </cell>
          <cell r="AA24" t="str">
            <v>8021 BZ   Zwolle</v>
          </cell>
          <cell r="AB24" t="str">
            <v>038-4547523</v>
          </cell>
          <cell r="AC24"/>
          <cell r="AE24"/>
          <cell r="AF24"/>
          <cell r="AG24"/>
          <cell r="AH24"/>
        </row>
        <row r="25">
          <cell r="A25">
            <v>18</v>
          </cell>
          <cell r="B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</row>
        <row r="26">
          <cell r="A26">
            <v>19</v>
          </cell>
          <cell r="B26"/>
          <cell r="M26"/>
          <cell r="N26"/>
          <cell r="O26"/>
          <cell r="P26"/>
          <cell r="Q26"/>
          <cell r="Y26"/>
          <cell r="Z26"/>
          <cell r="AA26"/>
          <cell r="AB26"/>
          <cell r="AC26"/>
          <cell r="AD26"/>
        </row>
        <row r="27">
          <cell r="A27">
            <v>20</v>
          </cell>
          <cell r="B27"/>
          <cell r="J27" t="str">
            <v xml:space="preserve"> </v>
          </cell>
          <cell r="M27"/>
          <cell r="N27"/>
          <cell r="O27"/>
          <cell r="P27"/>
          <cell r="Q27"/>
          <cell r="Y27"/>
          <cell r="Z27"/>
          <cell r="AA27"/>
          <cell r="AB27"/>
          <cell r="AC27"/>
          <cell r="AD27"/>
        </row>
        <row r="28">
          <cell r="A28">
            <v>21</v>
          </cell>
          <cell r="B28"/>
          <cell r="M28"/>
          <cell r="N28"/>
          <cell r="O28"/>
          <cell r="P28"/>
          <cell r="Q28"/>
          <cell r="Y28"/>
          <cell r="Z28"/>
          <cell r="AA28"/>
          <cell r="AB28"/>
          <cell r="AC28"/>
          <cell r="AD28"/>
        </row>
        <row r="29">
          <cell r="A29">
            <v>22</v>
          </cell>
          <cell r="B29"/>
          <cell r="M29"/>
          <cell r="N29"/>
          <cell r="O29"/>
          <cell r="P29"/>
          <cell r="Q29"/>
          <cell r="Y29"/>
          <cell r="Z29"/>
          <cell r="AA29"/>
          <cell r="AB29"/>
          <cell r="AC29"/>
          <cell r="AD29"/>
        </row>
        <row r="30">
          <cell r="A30">
            <v>23</v>
          </cell>
          <cell r="B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n"/>
      <sheetName val="Uitnodiging"/>
      <sheetName val="Eind uitslag"/>
    </sheetNames>
    <sheetDataSet>
      <sheetData sheetId="0">
        <row r="1">
          <cell r="C1" t="str">
            <v>K38/2</v>
          </cell>
        </row>
        <row r="2">
          <cell r="A2">
            <v>1</v>
          </cell>
          <cell r="B2">
            <v>153363</v>
          </cell>
          <cell r="C2" t="str">
            <v xml:space="preserve">Ubbink  F.G.H.   </v>
          </cell>
          <cell r="D2" t="str">
            <v>Frank</v>
          </cell>
          <cell r="E2" t="str">
            <v>Koppelstraat 36</v>
          </cell>
          <cell r="F2" t="str">
            <v>7126 AJ</v>
          </cell>
          <cell r="G2" t="str">
            <v>BREDEVOORT</v>
          </cell>
          <cell r="H2" t="str">
            <v xml:space="preserve">06-44438593  </v>
          </cell>
          <cell r="I2" t="str">
            <v xml:space="preserve">frank.ams@hetnet.nl  </v>
          </cell>
          <cell r="J2">
            <v>10511</v>
          </cell>
          <cell r="K2" t="str">
            <v>Bilj.Ver. BCB-Misterpoort</v>
          </cell>
          <cell r="L2">
            <v>115</v>
          </cell>
          <cell r="M2" t="str">
            <v>Berkel en Slinge</v>
          </cell>
          <cell r="N2">
            <v>12.15</v>
          </cell>
        </row>
        <row r="3">
          <cell r="A3">
            <v>2</v>
          </cell>
          <cell r="B3">
            <v>149383</v>
          </cell>
          <cell r="C3" t="str">
            <v>Jong  A.   de</v>
          </cell>
          <cell r="D3" t="str">
            <v>Asmond</v>
          </cell>
          <cell r="E3" t="str">
            <v>Molenkamp 10</v>
          </cell>
          <cell r="F3" t="str">
            <v>7121 WE</v>
          </cell>
          <cell r="G3" t="str">
            <v>AALTEN</v>
          </cell>
          <cell r="H3" t="str">
            <v xml:space="preserve">0543-472956  </v>
          </cell>
          <cell r="I3" t="str">
            <v xml:space="preserve">asmond@planet.nl  </v>
          </cell>
          <cell r="J3">
            <v>13429</v>
          </cell>
          <cell r="K3" t="str">
            <v>Bilj.Ver. B.C.A.</v>
          </cell>
          <cell r="L3">
            <v>115</v>
          </cell>
          <cell r="M3" t="str">
            <v>Berkel en Slinge</v>
          </cell>
          <cell r="N3">
            <v>12.05</v>
          </cell>
        </row>
        <row r="4">
          <cell r="A4">
            <v>3</v>
          </cell>
          <cell r="B4">
            <v>201451</v>
          </cell>
          <cell r="C4" t="str">
            <v>Woude  M.   van der</v>
          </cell>
          <cell r="D4" t="str">
            <v>Marcel</v>
          </cell>
          <cell r="E4" t="str">
            <v>It Buthus 20</v>
          </cell>
          <cell r="F4" t="str">
            <v>8941 AP</v>
          </cell>
          <cell r="G4" t="str">
            <v>LEEUWARDEN</v>
          </cell>
          <cell r="H4" t="str">
            <v xml:space="preserve">06-10195362  </v>
          </cell>
          <cell r="I4" t="str">
            <v xml:space="preserve">lecramvanderwoude@gmail.com  </v>
          </cell>
          <cell r="J4">
            <v>10484</v>
          </cell>
          <cell r="K4" t="str">
            <v>De Friesche Club</v>
          </cell>
          <cell r="L4">
            <v>102</v>
          </cell>
          <cell r="M4" t="str">
            <v>Friesland</v>
          </cell>
          <cell r="N4">
            <v>10.93</v>
          </cell>
        </row>
        <row r="5">
          <cell r="A5">
            <v>4</v>
          </cell>
          <cell r="B5">
            <v>216660</v>
          </cell>
          <cell r="C5" t="str">
            <v>Kruijf  J.J.   de</v>
          </cell>
          <cell r="D5" t="str">
            <v>Jordy</v>
          </cell>
          <cell r="E5" t="str">
            <v>Westerlaan 18</v>
          </cell>
          <cell r="F5" t="str">
            <v>7322 HA</v>
          </cell>
          <cell r="G5" t="str">
            <v>APELDOORN</v>
          </cell>
          <cell r="H5" t="str">
            <v xml:space="preserve">06-54970769  </v>
          </cell>
          <cell r="I5" t="str">
            <v xml:space="preserve">jordy_de_kruijf@hotmail.com  </v>
          </cell>
          <cell r="J5">
            <v>15672</v>
          </cell>
          <cell r="K5" t="str">
            <v>Bilj.Ver. Trek Op</v>
          </cell>
          <cell r="L5">
            <v>108</v>
          </cell>
          <cell r="M5" t="str">
            <v>Twente</v>
          </cell>
          <cell r="N5">
            <v>10.130000000000001</v>
          </cell>
        </row>
        <row r="6">
          <cell r="A6">
            <v>5</v>
          </cell>
          <cell r="B6">
            <v>167186</v>
          </cell>
          <cell r="C6" t="str">
            <v xml:space="preserve">Tijdink  J.   </v>
          </cell>
          <cell r="D6" t="str">
            <v>Jan</v>
          </cell>
          <cell r="E6" t="str">
            <v>Piersonstraat 48</v>
          </cell>
          <cell r="F6" t="str">
            <v>7103 HC</v>
          </cell>
          <cell r="G6" t="str">
            <v>WINTERSWIJK</v>
          </cell>
          <cell r="H6" t="str">
            <v xml:space="preserve">0543-515677  </v>
          </cell>
          <cell r="I6" t="str">
            <v xml:space="preserve">tijdinkernst@gmail.com  </v>
          </cell>
          <cell r="J6">
            <v>10512</v>
          </cell>
          <cell r="K6" t="str">
            <v>Bilj.Ver. Kronenhuis</v>
          </cell>
          <cell r="L6">
            <v>115</v>
          </cell>
          <cell r="M6" t="str">
            <v>Berkel en Slinge</v>
          </cell>
          <cell r="N6">
            <v>9.8000000000000007</v>
          </cell>
        </row>
        <row r="7">
          <cell r="A7">
            <v>6</v>
          </cell>
          <cell r="B7">
            <v>112709</v>
          </cell>
          <cell r="C7" t="str">
            <v xml:space="preserve">Hargeerds  R.   </v>
          </cell>
          <cell r="D7" t="str">
            <v>Rob</v>
          </cell>
          <cell r="E7" t="str">
            <v>Gasthuisstraat 8</v>
          </cell>
          <cell r="F7" t="str">
            <v>7201 MN</v>
          </cell>
          <cell r="G7" t="str">
            <v>ZUTPHEN</v>
          </cell>
          <cell r="H7" t="str">
            <v xml:space="preserve">06-13848154  </v>
          </cell>
          <cell r="I7" t="str">
            <v xml:space="preserve">R.hargeerds@upcmail.nl  </v>
          </cell>
          <cell r="J7">
            <v>10527</v>
          </cell>
          <cell r="K7" t="str">
            <v>De Pelikaan Zutphen</v>
          </cell>
          <cell r="L7">
            <v>110</v>
          </cell>
          <cell r="M7" t="str">
            <v>Stedendriehoek E.O.</v>
          </cell>
          <cell r="N7">
            <v>9</v>
          </cell>
        </row>
        <row r="8">
          <cell r="B8">
            <v>178746</v>
          </cell>
          <cell r="C8" t="str">
            <v xml:space="preserve">Soepboer  H.   </v>
          </cell>
          <cell r="D8" t="str">
            <v>Harry</v>
          </cell>
          <cell r="E8" t="str">
            <v>Boterstraat 32</v>
          </cell>
          <cell r="F8" t="str">
            <v>8501 BS</v>
          </cell>
          <cell r="G8" t="str">
            <v>JOURE</v>
          </cell>
          <cell r="H8" t="str">
            <v xml:space="preserve">0513418872  </v>
          </cell>
          <cell r="I8" t="str">
            <v xml:space="preserve">biljartschool@gmail.com  </v>
          </cell>
          <cell r="J8">
            <v>15549</v>
          </cell>
          <cell r="K8" t="str">
            <v>Bsc Biljartschool Dirk Van Der Veen</v>
          </cell>
          <cell r="L8">
            <v>102</v>
          </cell>
          <cell r="M8" t="str">
            <v>Friesland</v>
          </cell>
          <cell r="N8">
            <v>8.86</v>
          </cell>
        </row>
        <row r="9">
          <cell r="A9">
            <v>7</v>
          </cell>
          <cell r="B9">
            <v>120018</v>
          </cell>
          <cell r="C9" t="str">
            <v xml:space="preserve">Hutten  J.J.L.   </v>
          </cell>
          <cell r="D9" t="str">
            <v>John-Luc</v>
          </cell>
          <cell r="E9" t="str">
            <v>Ganzebloem 13</v>
          </cell>
          <cell r="F9" t="str">
            <v>7772 LM</v>
          </cell>
          <cell r="G9" t="str">
            <v>HARDENBERG</v>
          </cell>
          <cell r="H9" t="str">
            <v xml:space="preserve">0523-234394  </v>
          </cell>
          <cell r="I9" t="str">
            <v xml:space="preserve">johnluchutten@hotmail.com  </v>
          </cell>
          <cell r="J9">
            <v>10678</v>
          </cell>
          <cell r="K9" t="str">
            <v>De Pomerans</v>
          </cell>
          <cell r="L9">
            <v>104</v>
          </cell>
          <cell r="M9" t="str">
            <v>Noord Oost Overijssel</v>
          </cell>
          <cell r="N9">
            <v>8.1</v>
          </cell>
        </row>
        <row r="11">
          <cell r="C11" t="str">
            <v>Reserves</v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>
            <v>8</v>
          </cell>
          <cell r="B12">
            <v>114638</v>
          </cell>
          <cell r="C12" t="str">
            <v xml:space="preserve">Gorter  B.   </v>
          </cell>
          <cell r="D12" t="str">
            <v>Bernard</v>
          </cell>
          <cell r="E12" t="str">
            <v>Wapenvelderkerkweg 20</v>
          </cell>
          <cell r="F12" t="str">
            <v>8191 KL</v>
          </cell>
          <cell r="G12" t="str">
            <v>WAPENVELD</v>
          </cell>
          <cell r="H12" t="str">
            <v>06-12333123</v>
          </cell>
          <cell r="I12" t="str">
            <v>bengorter62@gmail.com</v>
          </cell>
          <cell r="J12">
            <v>10711</v>
          </cell>
          <cell r="K12" t="str">
            <v>D.O.S.</v>
          </cell>
          <cell r="L12">
            <v>106</v>
          </cell>
          <cell r="M12" t="str">
            <v>Zwolle en Omstreken</v>
          </cell>
          <cell r="N12">
            <v>7.43</v>
          </cell>
        </row>
        <row r="13">
          <cell r="B13">
            <v>131122</v>
          </cell>
          <cell r="C13" t="str">
            <v xml:space="preserve">Haverhoek  A.E.   </v>
          </cell>
          <cell r="D13" t="str">
            <v>Toon</v>
          </cell>
          <cell r="E13" t="str">
            <v>Eendrachtstraat 12</v>
          </cell>
          <cell r="F13" t="str">
            <v>7413 ZV</v>
          </cell>
          <cell r="G13" t="str">
            <v>DEVENTER</v>
          </cell>
          <cell r="H13" t="str">
            <v>06-46057807</v>
          </cell>
          <cell r="I13" t="str">
            <v>toonhaverhoek@hotmail.com</v>
          </cell>
          <cell r="J13">
            <v>13610</v>
          </cell>
          <cell r="K13" t="str">
            <v>Biljartvereniging Zandweerd</v>
          </cell>
          <cell r="L13">
            <v>110</v>
          </cell>
          <cell r="M13" t="str">
            <v>Stedendriehoek E.O.</v>
          </cell>
          <cell r="N13">
            <v>7.38</v>
          </cell>
        </row>
        <row r="14">
          <cell r="B14">
            <v>110026</v>
          </cell>
          <cell r="C14" t="str">
            <v xml:space="preserve">Zwier  A.C.M.   </v>
          </cell>
          <cell r="D14" t="str">
            <v>Anton</v>
          </cell>
          <cell r="E14" t="str">
            <v>Dr. Coppesstraat 55</v>
          </cell>
          <cell r="F14" t="str">
            <v>7523 EK</v>
          </cell>
          <cell r="G14" t="str">
            <v>ENSCHEDE</v>
          </cell>
          <cell r="H14" t="str">
            <v>06-27410246</v>
          </cell>
          <cell r="I14" t="str">
            <v>azmekkelholt@hotmail.com</v>
          </cell>
          <cell r="J14">
            <v>10655</v>
          </cell>
          <cell r="K14" t="str">
            <v>Mekkelholt</v>
          </cell>
          <cell r="L14">
            <v>108</v>
          </cell>
          <cell r="M14" t="str">
            <v>Twente</v>
          </cell>
          <cell r="N14">
            <v>8.58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A7532-A31D-46F7-855A-C73CD92F26E1}">
  <dimension ref="A1:T48"/>
  <sheetViews>
    <sheetView tabSelected="1" workbookViewId="0">
      <selection activeCell="W58" sqref="W58"/>
    </sheetView>
  </sheetViews>
  <sheetFormatPr defaultRowHeight="15" x14ac:dyDescent="0.25"/>
  <cols>
    <col min="1" max="1" width="2.7109375" style="7" customWidth="1"/>
    <col min="2" max="2" width="4.7109375" style="7" customWidth="1"/>
    <col min="3" max="3" width="5.7109375" style="7" customWidth="1"/>
    <col min="4" max="4" width="3.28515625" style="7" customWidth="1"/>
    <col min="5" max="5" width="2.7109375" style="7" customWidth="1"/>
    <col min="6" max="6" width="2.140625" style="7" customWidth="1"/>
    <col min="7" max="7" width="10.140625" style="7" customWidth="1"/>
    <col min="8" max="8" width="3.5703125" style="7" customWidth="1"/>
    <col min="9" max="9" width="7.7109375" style="7" customWidth="1"/>
    <col min="10" max="10" width="6" style="7" customWidth="1"/>
    <col min="11" max="11" width="2.7109375" style="7" customWidth="1"/>
    <col min="12" max="12" width="3.42578125" style="7" customWidth="1"/>
    <col min="13" max="13" width="5.7109375" style="7" customWidth="1"/>
    <col min="14" max="14" width="7.5703125" style="7" customWidth="1"/>
    <col min="15" max="15" width="4.42578125" style="7" customWidth="1"/>
    <col min="16" max="16" width="7.28515625" style="7" customWidth="1"/>
    <col min="17" max="17" width="6.42578125" style="7" customWidth="1"/>
    <col min="18" max="18" width="12" style="7" customWidth="1"/>
    <col min="19" max="19" width="9.140625" style="7"/>
    <col min="20" max="20" width="5" style="7" customWidth="1"/>
    <col min="21" max="16384" width="9.140625" style="7"/>
  </cols>
  <sheetData>
    <row r="1" spans="1:20" ht="18.75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/>
      <c r="P1" s="5"/>
      <c r="Q1" s="6"/>
      <c r="R1" s="6"/>
      <c r="S1" s="16"/>
      <c r="T1" s="7">
        <v>10</v>
      </c>
    </row>
    <row r="2" spans="1:20" ht="18.75" x14ac:dyDescent="0.3">
      <c r="A2" s="1"/>
      <c r="B2" s="2"/>
      <c r="C2" s="2"/>
      <c r="D2" s="2"/>
      <c r="E2" s="2"/>
      <c r="F2" s="2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"/>
      <c r="S2" s="16"/>
    </row>
    <row r="3" spans="1:20" ht="18.75" x14ac:dyDescent="0.3">
      <c r="A3" s="1"/>
      <c r="B3" s="2"/>
      <c r="C3" s="2"/>
      <c r="D3" s="2"/>
      <c r="E3" s="2"/>
      <c r="F3" s="2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"/>
      <c r="S3" s="16"/>
    </row>
    <row r="4" spans="1:20" x14ac:dyDescent="0.25">
      <c r="A4" s="4"/>
      <c r="B4" s="4"/>
      <c r="C4" s="4"/>
      <c r="D4" s="4"/>
      <c r="E4" s="4"/>
      <c r="F4" s="4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"/>
      <c r="S4" s="16"/>
    </row>
    <row r="5" spans="1:20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/>
      <c r="R5" s="6"/>
      <c r="S5" s="16"/>
    </row>
    <row r="6" spans="1:20" x14ac:dyDescent="0.25">
      <c r="A6" s="8"/>
      <c r="B6" s="9" t="s">
        <v>0</v>
      </c>
      <c r="C6" s="4" t="s">
        <v>37</v>
      </c>
      <c r="D6" s="5"/>
      <c r="E6" s="5"/>
      <c r="F6" s="10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"/>
      <c r="S6" s="16"/>
    </row>
    <row r="7" spans="1:20" x14ac:dyDescent="0.25">
      <c r="A7" s="4"/>
      <c r="B7" s="4"/>
      <c r="C7" s="4" t="s">
        <v>38</v>
      </c>
      <c r="D7" s="5"/>
      <c r="E7" s="5"/>
      <c r="F7" s="4"/>
      <c r="G7" s="4"/>
      <c r="H7" s="4"/>
      <c r="I7" s="4"/>
      <c r="J7" s="4"/>
      <c r="K7" s="11"/>
      <c r="L7" s="5"/>
      <c r="M7" s="5" t="s">
        <v>1</v>
      </c>
      <c r="N7" s="5"/>
      <c r="O7" s="11"/>
      <c r="P7" s="61">
        <f ca="1">TODAY()</f>
        <v>43102</v>
      </c>
      <c r="Q7" s="61"/>
      <c r="R7" s="61"/>
      <c r="S7" s="16"/>
    </row>
    <row r="8" spans="1:20" x14ac:dyDescent="0.25">
      <c r="A8" s="4"/>
      <c r="B8" s="4"/>
      <c r="C8" s="4" t="s">
        <v>39</v>
      </c>
      <c r="D8" s="5"/>
      <c r="E8" s="5"/>
      <c r="F8" s="4"/>
      <c r="G8" s="4"/>
      <c r="H8" s="4"/>
      <c r="I8" s="4"/>
      <c r="J8" s="4"/>
      <c r="K8" s="4"/>
      <c r="L8" s="5"/>
      <c r="M8" s="5"/>
      <c r="N8" s="5"/>
      <c r="O8" s="5"/>
      <c r="P8" s="5"/>
      <c r="Q8" s="6"/>
      <c r="R8" s="6"/>
      <c r="S8" s="16"/>
    </row>
    <row r="9" spans="1:20" x14ac:dyDescent="0.25">
      <c r="A9" s="4"/>
      <c r="B9" s="4"/>
      <c r="C9" s="4" t="s">
        <v>40</v>
      </c>
      <c r="D9" s="5"/>
      <c r="E9" s="5"/>
      <c r="F9" s="4"/>
      <c r="G9" s="4"/>
      <c r="H9" s="4"/>
      <c r="I9" s="4"/>
      <c r="J9" s="4"/>
      <c r="K9" s="4"/>
      <c r="L9" s="5"/>
      <c r="M9" s="5"/>
      <c r="N9" s="5"/>
      <c r="O9" s="5"/>
      <c r="P9" s="5"/>
      <c r="Q9" s="6"/>
      <c r="R9" s="6"/>
      <c r="S9" s="16"/>
    </row>
    <row r="10" spans="1:20" x14ac:dyDescent="0.25">
      <c r="A10" s="4"/>
      <c r="B10" s="4"/>
      <c r="C10" s="4"/>
      <c r="D10" s="5"/>
      <c r="E10" s="5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  <c r="Q10" s="6"/>
      <c r="R10" s="6"/>
      <c r="S10" s="16"/>
    </row>
    <row r="11" spans="1:20" x14ac:dyDescent="0.25">
      <c r="A11" s="4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6"/>
      <c r="R11" s="6"/>
      <c r="S11" s="16"/>
    </row>
    <row r="12" spans="1:20" x14ac:dyDescent="0.25">
      <c r="A12" s="12" t="s">
        <v>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3"/>
      <c r="S12" s="16"/>
    </row>
    <row r="13" spans="1:20" x14ac:dyDescent="0.25">
      <c r="A13" s="14" t="s">
        <v>3</v>
      </c>
      <c r="B13" s="14"/>
      <c r="C13" s="14"/>
      <c r="D13" s="48" t="str">
        <f>IF($T$1="","",VLOOKUP($T$1,[1]Spel!$A$1:$AI$30,3))</f>
        <v>Kader 38/2</v>
      </c>
      <c r="E13" s="49"/>
      <c r="F13" s="49"/>
      <c r="G13" s="49"/>
      <c r="H13" s="50"/>
      <c r="I13" s="18"/>
      <c r="J13" s="51"/>
      <c r="K13" s="52"/>
      <c r="L13" s="14"/>
      <c r="M13" s="53"/>
      <c r="N13" s="17" t="s">
        <v>4</v>
      </c>
      <c r="O13" s="13"/>
      <c r="P13" s="18" t="str">
        <f>IF($T$1="","",VLOOKUP($T$1,[1]Spel!$A$1:$AI$30,6))</f>
        <v>t Vossehol</v>
      </c>
      <c r="Q13" s="19"/>
      <c r="R13" s="19"/>
      <c r="S13" s="16"/>
    </row>
    <row r="14" spans="1:20" x14ac:dyDescent="0.25">
      <c r="A14" s="14" t="s">
        <v>5</v>
      </c>
      <c r="B14" s="14"/>
      <c r="C14" s="14"/>
      <c r="D14" s="18" t="str">
        <f>IF($T$1="","",VLOOKUP($T$1,[1]Spel!$A$1:$AI$30,5))</f>
        <v>12-14 jan 2018</v>
      </c>
      <c r="E14" s="18"/>
      <c r="F14" s="18"/>
      <c r="G14" s="18"/>
      <c r="H14" s="18"/>
      <c r="I14" s="12"/>
      <c r="J14" s="51"/>
      <c r="K14"/>
      <c r="L14" s="14"/>
      <c r="M14" s="53"/>
      <c r="N14" s="9" t="s">
        <v>6</v>
      </c>
      <c r="O14" s="8"/>
      <c r="P14" s="20" t="s">
        <v>33</v>
      </c>
      <c r="Q14" s="20"/>
      <c r="R14" s="21"/>
      <c r="S14" s="16"/>
    </row>
    <row r="15" spans="1:20" x14ac:dyDescent="0.25">
      <c r="A15" s="14" t="s">
        <v>7</v>
      </c>
      <c r="B15" s="14"/>
      <c r="C15" s="22"/>
      <c r="D15" s="18" t="str">
        <f>IF($T$1="","",VLOOKUP($T$1,[1]Spel!$A$1:$AI$30,12))</f>
        <v>18.00   uur</v>
      </c>
      <c r="E15" s="18"/>
      <c r="F15" s="18"/>
      <c r="G15" s="23"/>
      <c r="H15" s="18"/>
      <c r="I15" s="18"/>
      <c r="J15" s="54"/>
      <c r="K15" s="24"/>
      <c r="L15" s="25"/>
      <c r="M15" s="25"/>
      <c r="N15" s="55" t="s">
        <v>8</v>
      </c>
      <c r="O15" s="25"/>
      <c r="P15" s="20" t="s">
        <v>34</v>
      </c>
      <c r="Q15" s="26"/>
      <c r="R15" s="12"/>
      <c r="S15" s="16"/>
    </row>
    <row r="16" spans="1:20" x14ac:dyDescent="0.25">
      <c r="A16" s="14" t="s">
        <v>9</v>
      </c>
      <c r="B16" s="14"/>
      <c r="C16" s="14"/>
      <c r="D16" s="18" t="str">
        <f>IF($T$1="","",VLOOKUP($T$1,[1]Spel!$A$1:$AI$30,14))</f>
        <v>7,00-12,00</v>
      </c>
      <c r="E16" s="15"/>
      <c r="F16" s="15"/>
      <c r="G16" s="27"/>
      <c r="H16" s="12"/>
      <c r="I16" s="12"/>
      <c r="J16" s="51"/>
      <c r="K16" s="4"/>
      <c r="L16" s="51"/>
      <c r="M16" s="4"/>
      <c r="N16" s="55" t="s">
        <v>10</v>
      </c>
      <c r="O16" s="8"/>
      <c r="P16" s="20" t="s">
        <v>35</v>
      </c>
      <c r="Q16" s="20"/>
      <c r="R16" s="12"/>
      <c r="S16" s="16"/>
    </row>
    <row r="17" spans="1:19" x14ac:dyDescent="0.25">
      <c r="A17" s="4"/>
      <c r="B17" s="4"/>
      <c r="C17" s="4"/>
      <c r="D17" s="4"/>
      <c r="E17" s="4"/>
      <c r="F17" s="4"/>
      <c r="G17" s="4"/>
      <c r="H17" s="4"/>
      <c r="I17" s="4"/>
      <c r="J17" s="51"/>
      <c r="K17" s="4"/>
      <c r="L17" s="51"/>
      <c r="M17" s="4"/>
      <c r="N17" s="55" t="s">
        <v>11</v>
      </c>
      <c r="O17" s="8"/>
      <c r="P17" s="20" t="s">
        <v>36</v>
      </c>
      <c r="Q17" s="20"/>
      <c r="R17" s="12"/>
      <c r="S17" s="16"/>
    </row>
    <row r="18" spans="1:19" x14ac:dyDescent="0.25">
      <c r="A18" s="14" t="s">
        <v>12</v>
      </c>
      <c r="B18" s="14"/>
      <c r="C18" s="14"/>
      <c r="D18" s="14"/>
      <c r="E18" s="14"/>
      <c r="F18" s="14"/>
      <c r="G18" s="14"/>
      <c r="H18" s="14"/>
      <c r="I18" s="14"/>
      <c r="J18" s="51"/>
      <c r="K18" s="14"/>
      <c r="L18" s="14" t="s">
        <v>13</v>
      </c>
      <c r="M18" s="53"/>
      <c r="N18" s="28"/>
      <c r="O18" s="51"/>
      <c r="P18" s="57">
        <f>IF($T$1="","",VLOOKUP($T$1,[1]Spel!$A$1:$AI$30,15))</f>
        <v>150</v>
      </c>
      <c r="Q18" s="58" t="str">
        <f>IF($T$1="","",VLOOKUP($T$1,[1]Spel!$A$1:$AI$30,14))</f>
        <v>7,00-12,00</v>
      </c>
      <c r="R18" s="4"/>
      <c r="S18" s="16"/>
    </row>
    <row r="19" spans="1:19" x14ac:dyDescent="0.25">
      <c r="A19" s="4"/>
      <c r="B19" s="4"/>
      <c r="C19" s="4"/>
      <c r="D19" s="4"/>
      <c r="E19" s="4"/>
      <c r="F19" s="4"/>
      <c r="G19" s="4"/>
      <c r="H19" s="4"/>
      <c r="I19" s="4"/>
      <c r="J19" s="6"/>
      <c r="K19" s="4"/>
      <c r="L19" s="6"/>
      <c r="M19" s="4"/>
      <c r="N19" s="4"/>
      <c r="O19" s="8"/>
      <c r="P19" s="4"/>
      <c r="Q19" s="4"/>
      <c r="R19" s="4"/>
      <c r="S19" s="16"/>
    </row>
    <row r="20" spans="1:19" x14ac:dyDescent="0.25">
      <c r="A20" s="4" t="s">
        <v>14</v>
      </c>
      <c r="B20" s="4"/>
      <c r="C20" s="4"/>
      <c r="D20" s="4"/>
      <c r="E20" s="4"/>
      <c r="F20" s="4"/>
      <c r="G20" s="4"/>
      <c r="H20" s="4" t="s">
        <v>15</v>
      </c>
      <c r="I20" s="4"/>
      <c r="J20" s="6"/>
      <c r="K20" s="4"/>
      <c r="L20" s="6"/>
      <c r="M20" s="5"/>
      <c r="N20" s="5"/>
      <c r="O20" s="8"/>
      <c r="P20" s="4"/>
      <c r="Q20" s="4"/>
      <c r="R20" s="4"/>
      <c r="S20" s="16"/>
    </row>
    <row r="21" spans="1:19" x14ac:dyDescent="0.25">
      <c r="A21" s="4"/>
      <c r="B21" s="4"/>
      <c r="C21" s="4"/>
      <c r="D21" s="4"/>
      <c r="E21" s="4"/>
      <c r="F21" s="4"/>
      <c r="G21" s="4"/>
      <c r="H21" s="4"/>
      <c r="I21" s="4"/>
      <c r="J21" s="6"/>
      <c r="K21" s="4"/>
      <c r="L21" s="6"/>
      <c r="M21" s="4"/>
      <c r="N21" s="4"/>
      <c r="O21" s="8"/>
      <c r="P21" s="4"/>
      <c r="Q21" s="4"/>
      <c r="R21" s="4"/>
      <c r="S21" s="16"/>
    </row>
    <row r="22" spans="1:19" x14ac:dyDescent="0.25">
      <c r="A22" s="4" t="s">
        <v>16</v>
      </c>
      <c r="B22" s="4"/>
      <c r="C22" s="4"/>
      <c r="D22" s="4"/>
      <c r="E22" s="4"/>
      <c r="F22" s="4"/>
      <c r="G22" s="4"/>
      <c r="H22" s="4"/>
      <c r="I22" s="4" t="s">
        <v>17</v>
      </c>
      <c r="J22" s="6"/>
      <c r="K22" s="5"/>
      <c r="L22" s="6"/>
      <c r="M22" s="4"/>
      <c r="N22" s="4" t="s">
        <v>18</v>
      </c>
      <c r="O22" s="29"/>
      <c r="P22" s="4"/>
      <c r="Q22" s="4"/>
      <c r="R22" s="30" t="s">
        <v>19</v>
      </c>
      <c r="S22" s="16"/>
    </row>
    <row r="23" spans="1:19" x14ac:dyDescent="0.25">
      <c r="A23" s="31">
        <v>1</v>
      </c>
      <c r="B23" s="32" t="str">
        <f>IF($A23="","",VLOOKUP($A23,[2]Namen!$A:$P,3,0))</f>
        <v xml:space="preserve">Ubbink  F.G.H.   </v>
      </c>
      <c r="C23" s="31"/>
      <c r="D23" s="33"/>
      <c r="E23" s="33"/>
      <c r="F23" s="33" t="str">
        <f>IF($A23="","",VLOOKUP($A23,[2]Namen!$A:$P,4,0))</f>
        <v>Frank</v>
      </c>
      <c r="G23" s="34"/>
      <c r="H23" s="34"/>
      <c r="I23" s="33" t="str">
        <f>IF($A23="","",VLOOKUP($A23,[2]Namen!$A:$P,11,0))</f>
        <v>Bilj.Ver. BCB-Misterpoort</v>
      </c>
      <c r="J23" s="35"/>
      <c r="K23" s="36"/>
      <c r="L23" s="37"/>
      <c r="M23" s="38"/>
      <c r="N23" s="39" t="str">
        <f>IF($A23="","",VLOOKUP($A23,[2]Namen!$A:$AC,13,0))</f>
        <v>Berkel en Slinge</v>
      </c>
      <c r="O23" s="40"/>
      <c r="P23" s="41"/>
      <c r="Q23" s="42"/>
      <c r="R23" s="56">
        <f>IF($A23="","",VLOOKUP($A23,[2]Namen!$A:$AC,14,0))</f>
        <v>12.15</v>
      </c>
      <c r="S23" s="16"/>
    </row>
    <row r="24" spans="1:19" x14ac:dyDescent="0.25">
      <c r="A24" s="31">
        <v>2</v>
      </c>
      <c r="B24" s="32" t="str">
        <f>IF($A24="","",VLOOKUP($A24,[2]Namen!$A:$P,3,0))</f>
        <v>Jong  A.   de</v>
      </c>
      <c r="C24" s="31"/>
      <c r="D24" s="33"/>
      <c r="E24" s="33"/>
      <c r="F24" s="33" t="str">
        <f>IF($A24="","",VLOOKUP($A24,[2]Namen!$A:$P,4,0))</f>
        <v>Asmond</v>
      </c>
      <c r="G24" s="34"/>
      <c r="H24" s="34"/>
      <c r="I24" s="33" t="str">
        <f>IF($A24="","",VLOOKUP($A24,[2]Namen!$A:$P,11,0))</f>
        <v>Bilj.Ver. B.C.A.</v>
      </c>
      <c r="J24" s="35"/>
      <c r="K24" s="36"/>
      <c r="L24" s="37"/>
      <c r="M24" s="38"/>
      <c r="N24" s="39" t="str">
        <f>IF($A24="","",VLOOKUP($A24,[2]Namen!$A:$AC,13,0))</f>
        <v>Berkel en Slinge</v>
      </c>
      <c r="O24" s="40"/>
      <c r="P24" s="41"/>
      <c r="Q24" s="42"/>
      <c r="R24" s="56">
        <f>IF($A24="","",VLOOKUP($A24,[2]Namen!$A:$AC,14,0))</f>
        <v>12.05</v>
      </c>
      <c r="S24" s="16"/>
    </row>
    <row r="25" spans="1:19" x14ac:dyDescent="0.25">
      <c r="A25" s="31">
        <v>3</v>
      </c>
      <c r="B25" s="32" t="str">
        <f>IF($A25="","",VLOOKUP($A25,[2]Namen!$A:$P,3,0))</f>
        <v>Woude  M.   van der</v>
      </c>
      <c r="C25" s="31"/>
      <c r="D25" s="33"/>
      <c r="E25" s="33"/>
      <c r="F25" s="33" t="str">
        <f>IF($A25="","",VLOOKUP($A25,[2]Namen!$A:$P,4,0))</f>
        <v>Marcel</v>
      </c>
      <c r="G25" s="34"/>
      <c r="H25" s="34"/>
      <c r="I25" s="33" t="str">
        <f>IF($A25="","",VLOOKUP($A25,[2]Namen!$A:$P,11,0))</f>
        <v>De Friesche Club</v>
      </c>
      <c r="J25" s="35"/>
      <c r="K25" s="36"/>
      <c r="L25" s="37"/>
      <c r="M25" s="38"/>
      <c r="N25" s="39" t="str">
        <f>IF($A25="","",VLOOKUP($A25,[2]Namen!$A:$AC,13,0))</f>
        <v>Friesland</v>
      </c>
      <c r="O25" s="40"/>
      <c r="P25" s="41"/>
      <c r="Q25" s="42"/>
      <c r="R25" s="56">
        <f>IF($A25="","",VLOOKUP($A25,[2]Namen!$A:$AC,14,0))</f>
        <v>10.93</v>
      </c>
      <c r="S25" s="16"/>
    </row>
    <row r="26" spans="1:19" x14ac:dyDescent="0.25">
      <c r="A26" s="31">
        <v>4</v>
      </c>
      <c r="B26" s="32" t="str">
        <f>IF($A26="","",VLOOKUP($A26,[2]Namen!$A:$P,3,0))</f>
        <v>Kruijf  J.J.   de</v>
      </c>
      <c r="C26" s="31"/>
      <c r="D26" s="33"/>
      <c r="E26" s="33"/>
      <c r="F26" s="33" t="str">
        <f>IF($A26="","",VLOOKUP($A26,[2]Namen!$A:$P,4,0))</f>
        <v>Jordy</v>
      </c>
      <c r="G26" s="34"/>
      <c r="H26" s="34"/>
      <c r="I26" s="33" t="str">
        <f>IF($A26="","",VLOOKUP($A26,[2]Namen!$A:$P,11,0))</f>
        <v>Bilj.Ver. Trek Op</v>
      </c>
      <c r="J26" s="35"/>
      <c r="K26" s="36"/>
      <c r="L26" s="37"/>
      <c r="M26" s="38"/>
      <c r="N26" s="39" t="str">
        <f>IF($A26="","",VLOOKUP($A26,[2]Namen!$A:$AC,13,0))</f>
        <v>Twente</v>
      </c>
      <c r="O26" s="40"/>
      <c r="P26" s="41"/>
      <c r="Q26" s="42"/>
      <c r="R26" s="56">
        <f>IF($A26="","",VLOOKUP($A26,[2]Namen!$A:$AC,14,0))</f>
        <v>10.130000000000001</v>
      </c>
      <c r="S26" s="16"/>
    </row>
    <row r="27" spans="1:19" x14ac:dyDescent="0.25">
      <c r="A27" s="31">
        <v>5</v>
      </c>
      <c r="B27" s="32" t="str">
        <f>IF($A27="","",VLOOKUP($A27,[2]Namen!$A:$P,3,0))</f>
        <v xml:space="preserve">Tijdink  J.   </v>
      </c>
      <c r="C27" s="31"/>
      <c r="D27" s="33"/>
      <c r="E27" s="33"/>
      <c r="F27" s="33" t="str">
        <f>IF($A27="","",VLOOKUP($A27,[2]Namen!$A:$P,4,0))</f>
        <v>Jan</v>
      </c>
      <c r="G27" s="34"/>
      <c r="H27" s="34"/>
      <c r="I27" s="33" t="str">
        <f>IF($A27="","",VLOOKUP($A27,[2]Namen!$A:$P,11,0))</f>
        <v>Bilj.Ver. Kronenhuis</v>
      </c>
      <c r="J27" s="35"/>
      <c r="K27" s="36"/>
      <c r="L27" s="37"/>
      <c r="M27" s="38"/>
      <c r="N27" s="39" t="str">
        <f>IF($A27="","",VLOOKUP($A27,[2]Namen!$A:$AC,13,0))</f>
        <v>Berkel en Slinge</v>
      </c>
      <c r="O27" s="40"/>
      <c r="P27" s="41"/>
      <c r="Q27" s="42"/>
      <c r="R27" s="56">
        <f>IF($A27="","",VLOOKUP($A27,[2]Namen!$A:$AC,14,0))</f>
        <v>9.8000000000000007</v>
      </c>
      <c r="S27" s="16"/>
    </row>
    <row r="28" spans="1:19" x14ac:dyDescent="0.25">
      <c r="A28" s="31">
        <v>6</v>
      </c>
      <c r="B28" s="32" t="str">
        <f>IF($A28="","",VLOOKUP($A28,[2]Namen!$A:$P,3,0))</f>
        <v xml:space="preserve">Hargeerds  R.   </v>
      </c>
      <c r="C28" s="31"/>
      <c r="D28" s="33"/>
      <c r="E28" s="33"/>
      <c r="F28" s="33" t="str">
        <f>IF($A28="","",VLOOKUP($A28,[2]Namen!$A:$P,4,0))</f>
        <v>Rob</v>
      </c>
      <c r="G28" s="34"/>
      <c r="H28" s="34"/>
      <c r="I28" s="33" t="str">
        <f>IF($A28="","",VLOOKUP($A28,[2]Namen!$A:$P,11,0))</f>
        <v>De Pelikaan Zutphen</v>
      </c>
      <c r="J28" s="35"/>
      <c r="K28" s="36"/>
      <c r="L28" s="37"/>
      <c r="M28" s="38"/>
      <c r="N28" s="39" t="str">
        <f>IF($A28="","",VLOOKUP($A28,[2]Namen!$A:$AC,13,0))</f>
        <v>Stedendriehoek E.O.</v>
      </c>
      <c r="O28" s="40"/>
      <c r="P28" s="41"/>
      <c r="Q28" s="42"/>
      <c r="R28" s="56">
        <f>IF($A28="","",VLOOKUP($A28,[2]Namen!$A:$AC,14,0))</f>
        <v>9</v>
      </c>
      <c r="S28" s="16"/>
    </row>
    <row r="29" spans="1:19" x14ac:dyDescent="0.25">
      <c r="A29" s="31">
        <v>7</v>
      </c>
      <c r="B29" s="32" t="str">
        <f>IF($A29="","",VLOOKUP($A29,[2]Namen!$A:$P,3,0))</f>
        <v xml:space="preserve">Hutten  J.J.L.   </v>
      </c>
      <c r="C29" s="31"/>
      <c r="D29" s="33"/>
      <c r="E29" s="33"/>
      <c r="F29" s="33" t="str">
        <f>IF($A29="","",VLOOKUP($A29,[2]Namen!$A:$P,4,0))</f>
        <v>John-Luc</v>
      </c>
      <c r="G29" s="34"/>
      <c r="H29" s="34"/>
      <c r="I29" s="33" t="str">
        <f>IF($A29="","",VLOOKUP($A29,[2]Namen!$A:$P,11,0))</f>
        <v>De Pomerans</v>
      </c>
      <c r="J29" s="35"/>
      <c r="K29" s="36"/>
      <c r="L29" s="37"/>
      <c r="M29" s="38"/>
      <c r="N29" s="39" t="str">
        <f>IF($A29="","",VLOOKUP($A29,[2]Namen!$A:$AC,13,0))</f>
        <v>Noord Oost Overijssel</v>
      </c>
      <c r="O29" s="40"/>
      <c r="P29" s="41"/>
      <c r="Q29" s="42"/>
      <c r="R29" s="56">
        <f>IF($A29="","",VLOOKUP($A29,[2]Namen!$A:$AC,14,0))</f>
        <v>8.1</v>
      </c>
      <c r="S29" s="16"/>
    </row>
    <row r="30" spans="1:19" x14ac:dyDescent="0.25">
      <c r="A30" s="43">
        <v>8</v>
      </c>
      <c r="B30" s="33" t="str">
        <f>IF($A30="","",VLOOKUP($A30,[2]Namen!$A:$P,3,0))</f>
        <v xml:space="preserve">Gorter  B.   </v>
      </c>
      <c r="C30" s="43"/>
      <c r="D30" s="33"/>
      <c r="E30" s="33"/>
      <c r="F30" s="33" t="str">
        <f>IF($A30="","",VLOOKUP($A30,[2]Namen!$A:$P,4,0))</f>
        <v>Bernard</v>
      </c>
      <c r="G30" s="34"/>
      <c r="H30" s="34"/>
      <c r="I30" s="33" t="str">
        <f>IF($A30="","",VLOOKUP($A30,[2]Namen!$A:$P,11,0))</f>
        <v>D.O.S.</v>
      </c>
      <c r="J30" s="35"/>
      <c r="K30" s="36"/>
      <c r="L30" s="37"/>
      <c r="M30" s="38"/>
      <c r="N30" s="39" t="str">
        <f>IF($A30="","",VLOOKUP($A30,[2]Namen!$A:$AC,13,0))</f>
        <v>Zwolle en Omstreken</v>
      </c>
      <c r="O30" s="40"/>
      <c r="P30" s="41"/>
      <c r="Q30" s="42"/>
      <c r="R30" s="56">
        <f>IF($A30="","",VLOOKUP($A30,[2]Namen!$A:$AC,14,0))</f>
        <v>7.43</v>
      </c>
      <c r="S30" s="16"/>
    </row>
    <row r="31" spans="1:1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1"/>
      <c r="R31" s="51"/>
      <c r="S31" s="16"/>
    </row>
    <row r="32" spans="1:19" x14ac:dyDescent="0.25">
      <c r="A32" s="4" t="s">
        <v>20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1"/>
      <c r="R32" s="51"/>
      <c r="S32" s="16"/>
    </row>
    <row r="33" spans="1:19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16"/>
    </row>
    <row r="34" spans="1:19" x14ac:dyDescent="0.25">
      <c r="A34" s="62"/>
      <c r="B34" s="63" t="s">
        <v>31</v>
      </c>
      <c r="C34" s="64">
        <v>1</v>
      </c>
      <c r="D34" s="62"/>
      <c r="E34" s="62" t="str">
        <f>B26</f>
        <v>Kruijf  J.J.   de</v>
      </c>
      <c r="F34" s="62"/>
      <c r="G34" s="62"/>
      <c r="H34" s="65" t="s">
        <v>21</v>
      </c>
      <c r="I34" s="62"/>
      <c r="J34" s="62" t="str">
        <f>B27</f>
        <v xml:space="preserve">Tijdink  J.   </v>
      </c>
      <c r="K34" s="62"/>
      <c r="L34" s="62"/>
      <c r="M34" s="62"/>
      <c r="N34" s="52"/>
      <c r="O34" s="52"/>
      <c r="P34" s="52"/>
      <c r="Q34" s="52"/>
      <c r="R34" s="52"/>
      <c r="S34" s="16"/>
    </row>
    <row r="35" spans="1:19" x14ac:dyDescent="0.25">
      <c r="A35" s="62"/>
      <c r="B35" s="63" t="s">
        <v>31</v>
      </c>
      <c r="C35" s="64">
        <v>2</v>
      </c>
      <c r="D35" s="62"/>
      <c r="E35" s="62" t="str">
        <f>B25</f>
        <v>Woude  M.   van der</v>
      </c>
      <c r="F35" s="62"/>
      <c r="G35" s="62"/>
      <c r="H35" s="65" t="s">
        <v>21</v>
      </c>
      <c r="I35" s="62"/>
      <c r="J35" s="62" t="str">
        <f>B28</f>
        <v xml:space="preserve">Hargeerds  R.   </v>
      </c>
      <c r="K35" s="62"/>
      <c r="L35" s="62"/>
      <c r="M35" s="62"/>
      <c r="N35" s="52"/>
      <c r="O35" s="52"/>
      <c r="P35" s="52"/>
      <c r="Q35" s="52"/>
      <c r="R35" s="52"/>
      <c r="S35" s="16"/>
    </row>
    <row r="36" spans="1:19" x14ac:dyDescent="0.25">
      <c r="A36" s="62"/>
      <c r="B36" s="63" t="s">
        <v>31</v>
      </c>
      <c r="C36" s="64">
        <v>3</v>
      </c>
      <c r="D36" s="62"/>
      <c r="E36" s="62" t="str">
        <f>B24</f>
        <v>Jong  A.   de</v>
      </c>
      <c r="F36" s="62"/>
      <c r="G36" s="62"/>
      <c r="H36" s="65" t="s">
        <v>21</v>
      </c>
      <c r="I36" s="62"/>
      <c r="J36" s="62" t="str">
        <f>B29</f>
        <v xml:space="preserve">Hutten  J.J.L.   </v>
      </c>
      <c r="K36" s="62"/>
      <c r="L36" s="62"/>
      <c r="M36" s="62"/>
      <c r="N36" s="62"/>
      <c r="O36" s="62"/>
      <c r="P36" s="62"/>
      <c r="Q36" s="62"/>
      <c r="R36" s="62"/>
      <c r="S36" s="16"/>
    </row>
    <row r="37" spans="1:19" x14ac:dyDescent="0.25">
      <c r="A37" s="62"/>
      <c r="B37" s="63" t="s">
        <v>31</v>
      </c>
      <c r="C37" s="64">
        <v>4</v>
      </c>
      <c r="D37" s="62"/>
      <c r="E37" s="62" t="str">
        <f>B23</f>
        <v xml:space="preserve">Ubbink  F.G.H.   </v>
      </c>
      <c r="F37" s="62"/>
      <c r="G37" s="62"/>
      <c r="H37" s="65" t="s">
        <v>21</v>
      </c>
      <c r="I37" s="62"/>
      <c r="J37" s="62" t="str">
        <f>B30</f>
        <v xml:space="preserve">Gorter  B.   </v>
      </c>
      <c r="K37" s="62"/>
      <c r="L37" s="62"/>
      <c r="M37" s="62"/>
      <c r="N37" s="62"/>
      <c r="O37" s="62"/>
      <c r="P37" s="62"/>
      <c r="Q37" s="62"/>
      <c r="R37" s="62"/>
      <c r="S37" s="16"/>
    </row>
    <row r="38" spans="1:1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51"/>
      <c r="R38" s="51"/>
      <c r="S38" s="16"/>
    </row>
    <row r="39" spans="1:19" x14ac:dyDescent="0.25">
      <c r="A39" s="4" t="s">
        <v>22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51"/>
      <c r="R39" s="51"/>
      <c r="S39" s="16"/>
    </row>
    <row r="40" spans="1:19" x14ac:dyDescent="0.25">
      <c r="A40" s="4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51"/>
      <c r="R40" s="51"/>
      <c r="S40" s="16"/>
    </row>
    <row r="41" spans="1:1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51"/>
      <c r="R41" s="51"/>
      <c r="S41" s="16"/>
    </row>
    <row r="42" spans="1:19" x14ac:dyDescent="0.25">
      <c r="A42" s="44" t="s">
        <v>24</v>
      </c>
      <c r="B42" s="8"/>
      <c r="C42" s="8"/>
      <c r="D42" s="8"/>
      <c r="E42" s="8"/>
      <c r="F42" s="8"/>
      <c r="G42" s="51"/>
      <c r="H42" s="57" t="str">
        <f>IF($T$1="","",VLOOKUP($T$1,[1]Spel!$A$1:$AI$30,9))</f>
        <v>23-25  feb 2018</v>
      </c>
      <c r="I42" s="58" t="str">
        <f>IF($T$1="","",VLOOKUP($T$1,[1]Spel!$A$1:$AI$30,3))</f>
        <v>Kader 38/2</v>
      </c>
      <c r="J42" s="58" t="str">
        <f>IF($T$1="","",VLOOKUP($T$1,[1]Spel!$A$1:$AI$30,3))</f>
        <v>Kader 38/2</v>
      </c>
      <c r="K42" s="45" t="s">
        <v>25</v>
      </c>
      <c r="L42" s="13"/>
      <c r="M42" s="57" t="str">
        <f>IF($T$1="","",VLOOKUP($T$1,[1]Spel!$A$1:$AI$30,10))</f>
        <v>BC Carambole</v>
      </c>
      <c r="N42" s="58" t="str">
        <f>IF($T$1="","",VLOOKUP($T$1,[1]Spel!$A$1:$AI$30,3))</f>
        <v>Kader 38/2</v>
      </c>
      <c r="O42" s="58" t="str">
        <f>IF($T$1="","",VLOOKUP($T$1,[1]Spel!$A$1:$AI$30,3))</f>
        <v>Kader 38/2</v>
      </c>
      <c r="P42" s="13" t="s">
        <v>26</v>
      </c>
      <c r="Q42" s="57" t="str">
        <f>IF($T$1="","",VLOOKUP($T$1,[1]Spel!$A$1:$AI$30,11))</f>
        <v>Rumpt</v>
      </c>
      <c r="R42" s="57" t="str">
        <f>IF($T$1="","",VLOOKUP($T$1,[1]Spel!$A$1:$AI$30,3))</f>
        <v>Kader 38/2</v>
      </c>
      <c r="S42" s="16"/>
    </row>
    <row r="43" spans="1:19" x14ac:dyDescent="0.25">
      <c r="A43" s="4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4"/>
      <c r="N43" s="4"/>
      <c r="O43" s="8"/>
      <c r="P43" s="8"/>
      <c r="Q43" s="6"/>
      <c r="R43" s="6"/>
      <c r="S43" s="16"/>
    </row>
    <row r="44" spans="1:19" x14ac:dyDescent="0.25">
      <c r="A44" s="4" t="s">
        <v>27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6"/>
      <c r="R44" s="6"/>
      <c r="S44" s="16"/>
    </row>
    <row r="45" spans="1:19" x14ac:dyDescent="0.25">
      <c r="A45" s="4" t="s">
        <v>28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6"/>
      <c r="R45" s="6"/>
      <c r="S45" s="16"/>
    </row>
    <row r="46" spans="1:19" x14ac:dyDescent="0.25">
      <c r="A46" s="4" t="s">
        <v>29</v>
      </c>
      <c r="B46" s="4"/>
      <c r="C46" s="46" t="s">
        <v>30</v>
      </c>
      <c r="D46" s="4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6"/>
      <c r="R46" s="6"/>
      <c r="S46" s="16"/>
    </row>
    <row r="47" spans="1:19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x14ac:dyDescent="0.25">
      <c r="S48" s="16"/>
    </row>
  </sheetData>
  <mergeCells count="6">
    <mergeCell ref="H42:J42"/>
    <mergeCell ref="Q42:R42"/>
    <mergeCell ref="G2:Q4"/>
    <mergeCell ref="P7:R7"/>
    <mergeCell ref="P18:Q18"/>
    <mergeCell ref="M42:O4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Krale</dc:creator>
  <cp:lastModifiedBy>Lucas Krale</cp:lastModifiedBy>
  <dcterms:created xsi:type="dcterms:W3CDTF">2017-09-19T14:21:04Z</dcterms:created>
  <dcterms:modified xsi:type="dcterms:W3CDTF">2018-01-02T12:34:39Z</dcterms:modified>
</cp:coreProperties>
</file>