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/>
  <xr:revisionPtr revIDLastSave="0" documentId="13_ncr:1_{875ED28D-AA47-4327-AB0A-ACF8B7E4B8F4}" xr6:coauthVersionLast="41" xr6:coauthVersionMax="41" xr10:uidLastSave="{00000000-0000-0000-0000-000000000000}"/>
  <bookViews>
    <workbookView xWindow="5760" yWindow="3396" windowWidth="17280" windowHeight="8964" xr2:uid="{00000000-000D-0000-FFFF-FFFF00000000}"/>
  </bookViews>
  <sheets>
    <sheet name="Blad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2" i="1" l="1"/>
  <c r="M42" i="1"/>
  <c r="Q42" i="1"/>
  <c r="D16" i="1"/>
  <c r="D14" i="1"/>
  <c r="D13" i="1"/>
  <c r="D15" i="1"/>
  <c r="C9" i="1"/>
  <c r="C8" i="1"/>
  <c r="C7" i="1"/>
  <c r="C6" i="1"/>
  <c r="O18" i="1" l="1"/>
  <c r="N13" i="1"/>
  <c r="N17" i="1"/>
  <c r="N16" i="1"/>
  <c r="N15" i="1"/>
  <c r="N14" i="1"/>
</calcChain>
</file>

<file path=xl/sharedStrings.xml><?xml version="1.0" encoding="utf-8"?>
<sst xmlns="http://schemas.openxmlformats.org/spreadsheetml/2006/main" count="84" uniqueCount="65">
  <si>
    <t xml:space="preserve">Aan: </t>
  </si>
  <si>
    <t xml:space="preserve">Dedemsvaart:     </t>
  </si>
  <si>
    <t>Gewestelijke Persoonlijke Kampioenschappen Seizoen 2018/2019</t>
  </si>
  <si>
    <t>Klasse:</t>
  </si>
  <si>
    <t>Organisatie:</t>
  </si>
  <si>
    <t>Speeldata:</t>
  </si>
  <si>
    <t>Lokaliteit:</t>
  </si>
  <si>
    <t>Naam:</t>
  </si>
  <si>
    <t>Aanvang:</t>
  </si>
  <si>
    <t>uur</t>
  </si>
  <si>
    <t>Libre 1e klas</t>
  </si>
  <si>
    <t xml:space="preserve">Adres: </t>
  </si>
  <si>
    <t>Moy. Grenzen</t>
  </si>
  <si>
    <t>Woonplaats:</t>
  </si>
  <si>
    <t>Telefoon:</t>
  </si>
  <si>
    <t>Het districtsbestuur verzorgt de prijsuitreiking:</t>
  </si>
  <si>
    <t>Te maken caramboles</t>
  </si>
  <si>
    <t>Arbitrage:</t>
  </si>
  <si>
    <t>Inlichtingen betreffende arbitrage bij uw district coördinator</t>
  </si>
  <si>
    <t>De deelnemers zijn:</t>
  </si>
  <si>
    <t>Vereniging</t>
  </si>
  <si>
    <t>District</t>
  </si>
  <si>
    <t>Moy.</t>
  </si>
  <si>
    <t>De eerste ronde is als volgt vastgesteld:</t>
  </si>
  <si>
    <t>Biljart</t>
  </si>
  <si>
    <t>-</t>
  </si>
  <si>
    <t xml:space="preserve">Spelers en arbiters dienen tijdens de partijen en de opening- en sluitingsceremonie volgens  </t>
  </si>
  <si>
    <t>de geldende regels gekleed te zijn.</t>
  </si>
  <si>
    <t xml:space="preserve">De NATIONALE FINALE  is van: </t>
  </si>
  <si>
    <t>Bij</t>
  </si>
  <si>
    <t>Plaats</t>
  </si>
  <si>
    <t>Gewestelijk wedstrijdleider NON 1</t>
  </si>
  <si>
    <t>Lucas  Krale</t>
  </si>
  <si>
    <t>06-45212567</t>
  </si>
  <si>
    <t>E-Mail</t>
  </si>
  <si>
    <t>lkknbb@ziggo.nl</t>
  </si>
  <si>
    <t>Groningen Drenthe</t>
  </si>
  <si>
    <t>Noord Oost Overijssel</t>
  </si>
  <si>
    <t>Friesland</t>
  </si>
  <si>
    <t>Zwolle en Omstreken</t>
  </si>
  <si>
    <t>Hierbij nodigen wij u uit tot een bezoek aan deze finale.</t>
  </si>
  <si>
    <t xml:space="preserve">Meetsma  J.   </t>
  </si>
  <si>
    <t>Jappie</t>
  </si>
  <si>
    <t>N-joy</t>
  </si>
  <si>
    <t xml:space="preserve">Godschalk  W.A.M.   </t>
  </si>
  <si>
    <t>Wilfried</t>
  </si>
  <si>
    <t>Steenwijk Bilj.Ver.</t>
  </si>
  <si>
    <t xml:space="preserve">Miedema  J.   </t>
  </si>
  <si>
    <t>Johannes</t>
  </si>
  <si>
    <t>Britsum</t>
  </si>
  <si>
    <t xml:space="preserve">Rink  H.   </t>
  </si>
  <si>
    <t>Henk</t>
  </si>
  <si>
    <t>De Kolonie</t>
  </si>
  <si>
    <t>Kooi  R.   van der</t>
  </si>
  <si>
    <t>Reinier</t>
  </si>
  <si>
    <t>Wbc '68</t>
  </si>
  <si>
    <t xml:space="preserve">Hofsteenge  J.   </t>
  </si>
  <si>
    <t>Jacob</t>
  </si>
  <si>
    <t>A en O</t>
  </si>
  <si>
    <t xml:space="preserve">Kroezen  R.   </t>
  </si>
  <si>
    <t>Robert</t>
  </si>
  <si>
    <t>Phoenix</t>
  </si>
  <si>
    <t xml:space="preserve">Hegen  W.   </t>
  </si>
  <si>
    <t>Wim</t>
  </si>
  <si>
    <t>De Waog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</si>
</sst>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13]d\ mmmm\ yyyy;@"/>
    <numFmt numFmtId="165" formatCode="h:mm;@"/>
    <numFmt numFmtId="166" formatCode="0.000"/>
    <numFmt numFmtId="167" formatCode="[$-413]d/mmm;@"/>
    <numFmt numFmtId="168" formatCode="[$-413]d/mmm/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993300"/>
      <name val="Calibri"/>
      <family val="2"/>
      <scheme val="minor"/>
    </font>
    <font>
      <sz val="11"/>
      <color rgb="FF993300"/>
      <name val="Calibri"/>
      <family val="2"/>
      <scheme val="minor"/>
    </font>
    <font>
      <sz val="11"/>
      <color rgb="FF339966"/>
      <name val="Calibri"/>
      <family val="2"/>
      <scheme val="minor"/>
    </font>
    <font>
      <b/>
      <sz val="16"/>
      <color rgb="FF00F2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name val="Times New Roman"/>
      <family val="1"/>
    </font>
    <font>
      <u/>
      <sz val="11"/>
      <color theme="10"/>
      <name val="Calibri"/>
      <family val="2"/>
    </font>
    <font>
      <u/>
      <sz val="12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3" fillId="2" borderId="0" xfId="1" applyFont="1" applyFill="1"/>
    <xf numFmtId="0" fontId="4" fillId="2" borderId="0" xfId="1" applyFont="1" applyFill="1"/>
    <xf numFmtId="0" fontId="5" fillId="2" borderId="0" xfId="1" applyFont="1" applyFill="1"/>
    <xf numFmtId="0" fontId="1" fillId="2" borderId="0" xfId="1" applyFill="1"/>
    <xf numFmtId="0" fontId="1" fillId="2" borderId="0" xfId="1" applyFill="1" applyAlignment="1">
      <alignment horizontal="center"/>
    </xf>
    <xf numFmtId="0" fontId="1" fillId="2" borderId="0" xfId="1" applyFill="1" applyAlignment="1">
      <alignment horizontal="left"/>
    </xf>
    <xf numFmtId="0" fontId="0" fillId="2" borderId="0" xfId="1" applyFont="1" applyFill="1" applyAlignment="1">
      <alignment horizontal="left"/>
    </xf>
    <xf numFmtId="0" fontId="7" fillId="2" borderId="0" xfId="1" applyFont="1" applyFill="1" applyAlignment="1">
      <alignment horizontal="left"/>
    </xf>
    <xf numFmtId="0" fontId="7" fillId="2" borderId="0" xfId="1" applyFont="1" applyFill="1"/>
    <xf numFmtId="0" fontId="7" fillId="2" borderId="0" xfId="1" applyFont="1" applyFill="1" applyAlignment="1">
      <alignment horizontal="center"/>
    </xf>
    <xf numFmtId="0" fontId="7" fillId="0" borderId="0" xfId="1" applyFont="1"/>
    <xf numFmtId="0" fontId="9" fillId="2" borderId="0" xfId="1" applyFont="1" applyFill="1"/>
    <xf numFmtId="0" fontId="9" fillId="2" borderId="0" xfId="1" applyFont="1" applyFill="1" applyAlignment="1">
      <alignment horizontal="center"/>
    </xf>
    <xf numFmtId="0" fontId="10" fillId="2" borderId="0" xfId="0" applyFont="1" applyFill="1"/>
    <xf numFmtId="0" fontId="11" fillId="2" borderId="0" xfId="0" applyFont="1" applyFill="1"/>
    <xf numFmtId="0" fontId="7" fillId="2" borderId="0" xfId="0" applyFont="1" applyFill="1"/>
    <xf numFmtId="0" fontId="1" fillId="0" borderId="0" xfId="1"/>
    <xf numFmtId="0" fontId="7" fillId="2" borderId="0" xfId="0" applyFont="1" applyFill="1" applyAlignment="1">
      <alignment horizontal="left"/>
    </xf>
    <xf numFmtId="0" fontId="9" fillId="2" borderId="0" xfId="0" applyFont="1" applyFill="1"/>
    <xf numFmtId="0" fontId="10" fillId="2" borderId="0" xfId="0" applyFont="1" applyFill="1" applyAlignment="1">
      <alignment horizontal="right"/>
    </xf>
    <xf numFmtId="49" fontId="8" fillId="2" borderId="0" xfId="0" applyNumberFormat="1" applyFont="1" applyFill="1" applyAlignment="1">
      <alignment horizontal="left"/>
    </xf>
    <xf numFmtId="2" fontId="9" fillId="2" borderId="0" xfId="0" applyNumberFormat="1" applyFont="1" applyFill="1" applyAlignment="1">
      <alignment horizontal="left"/>
    </xf>
    <xf numFmtId="2" fontId="7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right"/>
    </xf>
    <xf numFmtId="0" fontId="1" fillId="2" borderId="1" xfId="1" applyFill="1" applyBorder="1"/>
    <xf numFmtId="0" fontId="12" fillId="2" borderId="1" xfId="1" applyFont="1" applyFill="1" applyBorder="1"/>
    <xf numFmtId="0" fontId="12" fillId="2" borderId="2" xfId="1" applyFont="1" applyFill="1" applyBorder="1" applyAlignment="1">
      <alignment horizontal="left"/>
    </xf>
    <xf numFmtId="0" fontId="12" fillId="2" borderId="2" xfId="1" applyFont="1" applyFill="1" applyBorder="1" applyAlignment="1">
      <alignment horizontal="center"/>
    </xf>
    <xf numFmtId="0" fontId="1" fillId="2" borderId="2" xfId="1" applyFill="1" applyBorder="1"/>
    <xf numFmtId="2" fontId="1" fillId="2" borderId="2" xfId="1" applyNumberFormat="1" applyFill="1" applyBorder="1"/>
    <xf numFmtId="166" fontId="12" fillId="2" borderId="2" xfId="1" applyNumberFormat="1" applyFont="1" applyFill="1" applyBorder="1"/>
    <xf numFmtId="166" fontId="12" fillId="2" borderId="2" xfId="1" applyNumberFormat="1" applyFont="1" applyFill="1" applyBorder="1" applyAlignment="1">
      <alignment horizontal="left"/>
    </xf>
    <xf numFmtId="2" fontId="12" fillId="2" borderId="2" xfId="1" applyNumberFormat="1" applyFont="1" applyFill="1" applyBorder="1" applyAlignment="1">
      <alignment horizontal="left"/>
    </xf>
    <xf numFmtId="2" fontId="1" fillId="2" borderId="2" xfId="1" applyNumberFormat="1" applyFill="1" applyBorder="1" applyAlignment="1">
      <alignment horizontal="center"/>
    </xf>
    <xf numFmtId="0" fontId="12" fillId="2" borderId="2" xfId="1" applyFont="1" applyFill="1" applyBorder="1"/>
    <xf numFmtId="0" fontId="13" fillId="2" borderId="0" xfId="0" applyFont="1" applyFill="1"/>
    <xf numFmtId="0" fontId="1" fillId="2" borderId="0" xfId="0" applyFont="1" applyFill="1"/>
    <xf numFmtId="0" fontId="14" fillId="2" borderId="0" xfId="0" applyFont="1" applyFill="1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right"/>
    </xf>
    <xf numFmtId="0" fontId="7" fillId="2" borderId="0" xfId="1" applyFont="1" applyFill="1" applyAlignment="1">
      <alignment horizontal="left" vertical="center"/>
    </xf>
    <xf numFmtId="0" fontId="2" fillId="2" borderId="0" xfId="0" applyFont="1" applyFill="1"/>
    <xf numFmtId="167" fontId="11" fillId="2" borderId="0" xfId="0" applyNumberFormat="1" applyFont="1" applyFill="1" applyAlignment="1">
      <alignment horizontal="left"/>
    </xf>
    <xf numFmtId="168" fontId="11" fillId="2" borderId="0" xfId="0" applyNumberFormat="1" applyFont="1" applyFill="1" applyAlignment="1">
      <alignment horizontal="left"/>
    </xf>
    <xf numFmtId="168" fontId="13" fillId="2" borderId="0" xfId="0" applyNumberFormat="1" applyFont="1" applyFill="1" applyAlignment="1">
      <alignment horizontal="left"/>
    </xf>
    <xf numFmtId="168" fontId="7" fillId="2" borderId="0" xfId="0" applyNumberFormat="1" applyFont="1" applyFill="1"/>
    <xf numFmtId="0" fontId="11" fillId="2" borderId="0" xfId="0" applyFont="1" applyFill="1" applyAlignment="1">
      <alignment horizontal="left"/>
    </xf>
    <xf numFmtId="0" fontId="17" fillId="2" borderId="0" xfId="2" applyFont="1" applyFill="1" applyAlignment="1" applyProtection="1"/>
    <xf numFmtId="164" fontId="18" fillId="2" borderId="0" xfId="1" applyNumberFormat="1" applyFont="1" applyFill="1" applyAlignment="1">
      <alignment horizontal="left"/>
    </xf>
    <xf numFmtId="0" fontId="19" fillId="2" borderId="0" xfId="0" applyFont="1" applyFill="1"/>
    <xf numFmtId="0" fontId="13" fillId="0" borderId="0" xfId="0" applyFont="1" applyAlignment="1">
      <alignment horizontal="left"/>
    </xf>
    <xf numFmtId="164" fontId="11" fillId="0" borderId="0" xfId="1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11" fillId="2" borderId="0" xfId="1" applyNumberFormat="1" applyFont="1" applyFill="1" applyAlignment="1">
      <alignment horizontal="left"/>
    </xf>
    <xf numFmtId="0" fontId="0" fillId="2" borderId="0" xfId="0" applyFill="1" applyAlignment="1">
      <alignment horizontal="left"/>
    </xf>
    <xf numFmtId="164" fontId="11" fillId="2" borderId="0" xfId="1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6" fillId="0" borderId="0" xfId="1" applyFont="1" applyAlignment="1">
      <alignment horizontal="left"/>
    </xf>
    <xf numFmtId="0" fontId="1" fillId="0" borderId="0" xfId="1"/>
    <xf numFmtId="164" fontId="7" fillId="2" borderId="0" xfId="1" applyNumberFormat="1" applyFont="1" applyFill="1" applyAlignment="1">
      <alignment horizontal="left"/>
    </xf>
    <xf numFmtId="0" fontId="7" fillId="2" borderId="0" xfId="1" applyFont="1" applyFill="1"/>
    <xf numFmtId="2" fontId="11" fillId="2" borderId="0" xfId="1" applyNumberFormat="1" applyFont="1" applyFill="1" applyAlignment="1">
      <alignment horizontal="left"/>
    </xf>
    <xf numFmtId="0" fontId="0" fillId="2" borderId="0" xfId="0" applyFill="1" applyAlignment="1">
      <alignment horizontal="left"/>
    </xf>
    <xf numFmtId="2" fontId="11" fillId="0" borderId="0" xfId="1" applyNumberFormat="1" applyFont="1" applyAlignment="1">
      <alignment horizontal="left"/>
    </xf>
    <xf numFmtId="0" fontId="11" fillId="2" borderId="0" xfId="1" applyFont="1" applyFill="1" applyAlignment="1">
      <alignment horizontal="left"/>
    </xf>
    <xf numFmtId="165" fontId="11" fillId="2" borderId="0" xfId="1" applyNumberFormat="1" applyFont="1" applyFill="1"/>
    <xf numFmtId="0" fontId="8" fillId="2" borderId="0" xfId="0" applyFont="1" applyFill="1"/>
    <xf numFmtId="0" fontId="7" fillId="0" borderId="0" xfId="0" applyFont="1"/>
    <xf numFmtId="0" fontId="15" fillId="2" borderId="0" xfId="0" applyFont="1" applyFill="1" applyAlignment="1">
      <alignment horizontal="left"/>
    </xf>
    <xf numFmtId="166" fontId="12" fillId="2" borderId="1" xfId="1" applyNumberFormat="1" applyFont="1" applyFill="1" applyBorder="1" applyAlignment="1">
      <alignment horizontal="left"/>
    </xf>
    <xf numFmtId="0" fontId="13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</cellXfs>
  <cellStyles count="3">
    <cellStyle name="Hyperlink" xfId="2" builtinId="8"/>
    <cellStyle name="Standaard" xfId="0" builtinId="0"/>
    <cellStyle name="Standaard 2" xfId="1" xr:uid="{EC212022-FABE-4917-A594-E093025EB9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76201</xdr:rowOff>
    </xdr:from>
    <xdr:to>
      <xdr:col>17</xdr:col>
      <xdr:colOff>243840</xdr:colOff>
      <xdr:row>4</xdr:row>
      <xdr:rowOff>99060</xdr:rowOff>
    </xdr:to>
    <xdr:grpSp>
      <xdr:nvGrpSpPr>
        <xdr:cNvPr id="8" name="Group 8">
          <a:extLst>
            <a:ext uri="{FF2B5EF4-FFF2-40B4-BE49-F238E27FC236}">
              <a16:creationId xmlns:a16="http://schemas.microsoft.com/office/drawing/2014/main" id="{34140EF3-6FEF-4801-A9C2-E38DA47F8A35}"/>
            </a:ext>
          </a:extLst>
        </xdr:cNvPr>
        <xdr:cNvGrpSpPr>
          <a:grpSpLocks/>
        </xdr:cNvGrpSpPr>
      </xdr:nvGrpSpPr>
      <xdr:grpSpPr bwMode="auto">
        <a:xfrm>
          <a:off x="182880" y="76201"/>
          <a:ext cx="6461760" cy="891539"/>
          <a:chOff x="1418" y="549"/>
          <a:chExt cx="9624" cy="944"/>
        </a:xfrm>
      </xdr:grpSpPr>
      <xdr:sp macro="" textlink="">
        <xdr:nvSpPr>
          <xdr:cNvPr id="9" name="Text Box 9">
            <a:extLst>
              <a:ext uri="{FF2B5EF4-FFF2-40B4-BE49-F238E27FC236}">
                <a16:creationId xmlns:a16="http://schemas.microsoft.com/office/drawing/2014/main" id="{B9657378-4DDA-48FE-A768-033A37059895}"/>
              </a:ext>
            </a:extLst>
          </xdr:cNvPr>
          <xdr:cNvSpPr txBox="1">
            <a:spLocks noChangeArrowheads="1"/>
          </xdr:cNvSpPr>
        </xdr:nvSpPr>
        <xdr:spPr bwMode="auto">
          <a:xfrm>
            <a:off x="3904" y="571"/>
            <a:ext cx="4815" cy="92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0" tIns="0" rIns="0" bIns="0" anchor="t" upright="1">
            <a:noAutofit/>
          </a:bodyPr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nl-NL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cs typeface="Times New Roman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nl-NL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cs typeface="Times New Roman"/>
            </a:endParaRPr>
          </a:p>
        </xdr:txBody>
      </xdr:sp>
      <xdr:sp macro="" textlink="">
        <xdr:nvSpPr>
          <xdr:cNvPr id="10" name="WordArt 10">
            <a:extLst>
              <a:ext uri="{FF2B5EF4-FFF2-40B4-BE49-F238E27FC236}">
                <a16:creationId xmlns:a16="http://schemas.microsoft.com/office/drawing/2014/main" id="{1675046F-6BE4-439B-8127-6AF5A0A71F59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>
            <a:off x="9757" y="902"/>
            <a:ext cx="1253" cy="226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nl-NL" sz="3600" b="0" i="0" u="none" strike="noStrike" kern="10" cap="none" spc="0" normalizeH="0" baseline="0" noProof="0">
                <a:ln w="9525">
                  <a:solidFill>
                    <a:srgbClr val="ADDFAD"/>
                  </a:solidFill>
                  <a:round/>
                  <a:headEnd/>
                  <a:tailEnd/>
                </a:ln>
                <a:solidFill>
                  <a:srgbClr val="ADDFAD"/>
                </a:solidFill>
                <a:effectLst/>
                <a:uLnTx/>
                <a:uFillTx/>
                <a:latin typeface="Verdana"/>
                <a:ea typeface="Verdana"/>
                <a:cs typeface="Verdana"/>
              </a:rPr>
              <a:t>NEDERLANDSE</a:t>
            </a:r>
          </a:p>
        </xdr:txBody>
      </xdr:sp>
      <xdr:sp macro="" textlink="">
        <xdr:nvSpPr>
          <xdr:cNvPr id="11" name="WordArt 11">
            <a:extLst>
              <a:ext uri="{FF2B5EF4-FFF2-40B4-BE49-F238E27FC236}">
                <a16:creationId xmlns:a16="http://schemas.microsoft.com/office/drawing/2014/main" id="{E07145CA-E232-4214-B0A7-39044738091D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>
            <a:off x="9786" y="549"/>
            <a:ext cx="1256" cy="227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nl-NL" sz="3600" b="0" i="0" u="none" strike="noStrike" kern="10" cap="none" spc="0" normalizeH="0" baseline="0" noProof="0">
                <a:ln w="9525">
                  <a:solidFill>
                    <a:srgbClr val="ADDFAD"/>
                  </a:solidFill>
                  <a:round/>
                  <a:headEnd/>
                  <a:tailEnd/>
                </a:ln>
                <a:solidFill>
                  <a:srgbClr val="ADDFAD"/>
                </a:solidFill>
                <a:effectLst/>
                <a:uLnTx/>
                <a:uFillTx/>
                <a:latin typeface="Verdana"/>
                <a:ea typeface="Verdana"/>
                <a:cs typeface="Verdana"/>
              </a:rPr>
              <a:t>KONINKLIJKE</a:t>
            </a:r>
          </a:p>
        </xdr:txBody>
      </xdr:sp>
      <xdr:sp macro="" textlink="">
        <xdr:nvSpPr>
          <xdr:cNvPr id="12" name="WordArt 12">
            <a:extLst>
              <a:ext uri="{FF2B5EF4-FFF2-40B4-BE49-F238E27FC236}">
                <a16:creationId xmlns:a16="http://schemas.microsoft.com/office/drawing/2014/main" id="{1C3526D8-4244-4A26-A9A4-8BB734C22DDD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>
            <a:off x="9755" y="1186"/>
            <a:ext cx="1253" cy="226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nl-NL" sz="3600" b="0" i="0" u="none" strike="noStrike" kern="10" cap="none" spc="0" normalizeH="0" baseline="0" noProof="0">
                <a:ln w="9525">
                  <a:solidFill>
                    <a:srgbClr val="ADDFAD"/>
                  </a:solidFill>
                  <a:round/>
                  <a:headEnd/>
                  <a:tailEnd/>
                </a:ln>
                <a:solidFill>
                  <a:srgbClr val="ADDFAD"/>
                </a:solidFill>
                <a:effectLst/>
                <a:uLnTx/>
                <a:uFillTx/>
                <a:latin typeface="Verdana"/>
                <a:ea typeface="Verdana"/>
                <a:cs typeface="Verdana"/>
              </a:rPr>
              <a:t>BILJARTBOND</a:t>
            </a:r>
          </a:p>
        </xdr:txBody>
      </xdr:sp>
      <xdr:pic>
        <xdr:nvPicPr>
          <xdr:cNvPr id="13" name="Picture 13" descr="Logo KNBB recht">
            <a:extLst>
              <a:ext uri="{FF2B5EF4-FFF2-40B4-BE49-F238E27FC236}">
                <a16:creationId xmlns:a16="http://schemas.microsoft.com/office/drawing/2014/main" id="{ED434C7A-C5E7-43AD-A7E6-79ACA227309B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418" y="571"/>
            <a:ext cx="2041" cy="8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 editAs="oneCell">
    <xdr:from>
      <xdr:col>6</xdr:col>
      <xdr:colOff>182880</xdr:colOff>
      <xdr:row>0</xdr:row>
      <xdr:rowOff>76201</xdr:rowOff>
    </xdr:from>
    <xdr:to>
      <xdr:col>13</xdr:col>
      <xdr:colOff>807720</xdr:colOff>
      <xdr:row>4</xdr:row>
      <xdr:rowOff>3810</xdr:rowOff>
    </xdr:to>
    <xdr:pic>
      <xdr:nvPicPr>
        <xdr:cNvPr id="14" name="Afbeelding 13">
          <a:extLst>
            <a:ext uri="{FF2B5EF4-FFF2-40B4-BE49-F238E27FC236}">
              <a16:creationId xmlns:a16="http://schemas.microsoft.com/office/drawing/2014/main" id="{D9EF41CB-4B48-4D06-8B16-5847E42100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44980" y="76201"/>
          <a:ext cx="3520440" cy="79628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ressen"/>
      <sheetName val="Finale"/>
      <sheetName val="Uitnodiging"/>
      <sheetName val="Spel"/>
      <sheetName val="Data 1"/>
      <sheetName val="Data"/>
    </sheetNames>
    <sheetDataSet>
      <sheetData sheetId="0" refreshError="1"/>
      <sheetData sheetId="1" refreshError="1"/>
      <sheetData sheetId="2" refreshError="1"/>
      <sheetData sheetId="3" refreshError="1">
        <row r="1">
          <cell r="D1" t="str">
            <v xml:space="preserve"> </v>
          </cell>
          <cell r="F1"/>
          <cell r="I1"/>
          <cell r="J1"/>
        </row>
        <row r="2">
          <cell r="F2"/>
          <cell r="I2"/>
          <cell r="J2"/>
        </row>
        <row r="3">
          <cell r="A3"/>
          <cell r="B3"/>
          <cell r="C3"/>
          <cell r="D3"/>
          <cell r="E3"/>
          <cell r="F3"/>
          <cell r="G3"/>
          <cell r="H3"/>
          <cell r="I3"/>
          <cell r="J3"/>
          <cell r="K3"/>
          <cell r="L3"/>
          <cell r="M3"/>
          <cell r="N3"/>
          <cell r="O3"/>
          <cell r="P3"/>
          <cell r="Q3"/>
          <cell r="R3"/>
          <cell r="S3"/>
          <cell r="T3"/>
          <cell r="U3"/>
          <cell r="V3"/>
          <cell r="W3"/>
          <cell r="X3"/>
          <cell r="Y3"/>
          <cell r="Z3"/>
          <cell r="AA3"/>
          <cell r="AB3"/>
          <cell r="AC3"/>
          <cell r="AD3"/>
          <cell r="AE3"/>
          <cell r="AF3"/>
        </row>
        <row r="4">
          <cell r="A4"/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10</v>
          </cell>
          <cell r="K4">
            <v>11</v>
          </cell>
          <cell r="L4">
            <v>12</v>
          </cell>
          <cell r="M4">
            <v>13</v>
          </cell>
          <cell r="N4">
            <v>14</v>
          </cell>
          <cell r="O4">
            <v>15</v>
          </cell>
          <cell r="P4">
            <v>16</v>
          </cell>
          <cell r="Q4">
            <v>17</v>
          </cell>
          <cell r="R4">
            <v>18</v>
          </cell>
          <cell r="S4">
            <v>19</v>
          </cell>
          <cell r="T4">
            <v>20</v>
          </cell>
          <cell r="U4">
            <v>21</v>
          </cell>
          <cell r="V4">
            <v>22</v>
          </cell>
          <cell r="W4">
            <v>23</v>
          </cell>
          <cell r="X4">
            <v>24</v>
          </cell>
          <cell r="Y4">
            <v>25</v>
          </cell>
          <cell r="Z4">
            <v>26</v>
          </cell>
          <cell r="AA4">
            <v>27</v>
          </cell>
          <cell r="AB4">
            <v>28</v>
          </cell>
          <cell r="AC4">
            <v>29</v>
          </cell>
          <cell r="AD4">
            <v>30</v>
          </cell>
          <cell r="AE4">
            <v>31</v>
          </cell>
          <cell r="AF4">
            <v>32</v>
          </cell>
          <cell r="AG4">
            <v>33</v>
          </cell>
          <cell r="AH4"/>
          <cell r="AI4"/>
          <cell r="AJ4"/>
          <cell r="AK4"/>
          <cell r="AL4"/>
          <cell r="AM4"/>
          <cell r="AN4"/>
          <cell r="AO4"/>
        </row>
        <row r="5">
          <cell r="A5">
            <v>30</v>
          </cell>
          <cell r="B5" t="str">
            <v>GEWESTELIJKE FINALES  2018-2019</v>
          </cell>
          <cell r="C5"/>
          <cell r="D5"/>
          <cell r="E5"/>
          <cell r="F5"/>
          <cell r="G5"/>
          <cell r="H5"/>
          <cell r="I5"/>
          <cell r="J5"/>
          <cell r="K5"/>
          <cell r="L5"/>
          <cell r="M5"/>
          <cell r="N5"/>
          <cell r="O5"/>
          <cell r="P5"/>
          <cell r="Q5"/>
          <cell r="R5"/>
          <cell r="S5"/>
          <cell r="T5"/>
          <cell r="U5"/>
          <cell r="V5"/>
          <cell r="W5"/>
          <cell r="X5"/>
          <cell r="Y5"/>
          <cell r="Z5"/>
          <cell r="AA5"/>
          <cell r="AB5"/>
          <cell r="AC5"/>
          <cell r="AD5"/>
          <cell r="AE5"/>
          <cell r="AF5"/>
        </row>
        <row r="6">
          <cell r="A6"/>
          <cell r="B6" t="str">
            <v>Sluiting</v>
          </cell>
          <cell r="C6" t="str">
            <v>Spelsoort</v>
          </cell>
          <cell r="D6" t="str">
            <v>Inleveren</v>
          </cell>
          <cell r="E6" t="str">
            <v>Gewestelijke</v>
          </cell>
          <cell r="F6" t="str">
            <v>Organiserende</v>
          </cell>
          <cell r="G6"/>
          <cell r="H6" t="str">
            <v>Inleveren</v>
          </cell>
          <cell r="I6"/>
          <cell r="J6" t="str">
            <v>Organiserende</v>
          </cell>
          <cell r="K6"/>
          <cell r="L6"/>
          <cell r="M6"/>
          <cell r="N6"/>
          <cell r="O6"/>
          <cell r="P6"/>
          <cell r="Q6"/>
          <cell r="R6"/>
          <cell r="S6"/>
          <cell r="T6"/>
          <cell r="U6"/>
          <cell r="V6"/>
          <cell r="W6"/>
          <cell r="X6"/>
          <cell r="Y6" t="str">
            <v>Arbitrage</v>
          </cell>
          <cell r="Z6"/>
          <cell r="AA6"/>
          <cell r="AB6"/>
          <cell r="AD6"/>
          <cell r="AE6"/>
        </row>
        <row r="7">
          <cell r="A7"/>
          <cell r="B7" t="str">
            <v xml:space="preserve">Inschrijving </v>
          </cell>
          <cell r="C7" t="str">
            <v>Klasse</v>
          </cell>
          <cell r="D7" t="str">
            <v>kampioen</v>
          </cell>
          <cell r="E7" t="str">
            <v>Gew.Finales</v>
          </cell>
          <cell r="F7" t="str">
            <v>Vereniging</v>
          </cell>
          <cell r="G7" t="str">
            <v>Plaats</v>
          </cell>
          <cell r="H7" t="str">
            <v>kampioen</v>
          </cell>
          <cell r="I7" t="str">
            <v>Nat. Finales</v>
          </cell>
          <cell r="J7" t="str">
            <v>Vereniging</v>
          </cell>
          <cell r="K7" t="str">
            <v>Plaats</v>
          </cell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/>
          <cell r="Y7"/>
          <cell r="Z7"/>
          <cell r="AA7"/>
          <cell r="AB7"/>
          <cell r="AE7"/>
        </row>
        <row r="8">
          <cell r="A8">
            <v>1</v>
          </cell>
          <cell r="B8">
            <v>41730</v>
          </cell>
          <cell r="C8" t="str">
            <v>3Bnd 3e kl</v>
          </cell>
          <cell r="D8">
            <v>43366</v>
          </cell>
          <cell r="E8" t="str">
            <v>13-14 okt 2018</v>
          </cell>
          <cell r="F8" t="str">
            <v>Centrum</v>
          </cell>
          <cell r="G8" t="str">
            <v>GRONINGEN</v>
          </cell>
          <cell r="H8">
            <v>43388</v>
          </cell>
          <cell r="I8" t="str">
            <v>9-11  nov   2018</v>
          </cell>
          <cell r="J8" t="str">
            <v>B.V. Aker '97</v>
          </cell>
          <cell r="K8" t="str">
            <v>Akersloot</v>
          </cell>
          <cell r="L8"/>
          <cell r="M8">
            <v>10</v>
          </cell>
          <cell r="N8" t="str">
            <v>3e Klasse</v>
          </cell>
          <cell r="O8" t="str">
            <v>0,250-0,400</v>
          </cell>
          <cell r="P8">
            <v>20</v>
          </cell>
          <cell r="Q8" t="str">
            <v>Driebanden klein</v>
          </cell>
          <cell r="R8"/>
          <cell r="S8" t="str">
            <v>2018-2019</v>
          </cell>
          <cell r="T8" t="str">
            <v>Gewestelijke-finale Driebanden klein 3e klasse</v>
          </cell>
          <cell r="U8"/>
          <cell r="V8" t="str">
            <v>Seizoen 2018-2019</v>
          </cell>
          <cell r="W8" t="str">
            <v>vrijdag</v>
          </cell>
          <cell r="X8">
            <v>42252</v>
          </cell>
          <cell r="Y8" t="str">
            <v>Centrum</v>
          </cell>
          <cell r="Z8" t="str">
            <v>Societeit  BV Centrum</v>
          </cell>
          <cell r="AA8" t="str">
            <v>Protonstraat  6</v>
          </cell>
          <cell r="AB8" t="str">
            <v>GRONINGEN</v>
          </cell>
          <cell r="AC8" t="str">
            <v>050-3135015</v>
          </cell>
          <cell r="AD8" t="str">
            <v>Friesland</v>
          </cell>
          <cell r="AE8" t="str">
            <v>G. Ketelaar</v>
          </cell>
          <cell r="AF8" t="str">
            <v>De Burd  6</v>
          </cell>
          <cell r="AG8" t="str">
            <v>8621 JX     HEEG</v>
          </cell>
          <cell r="AH8"/>
          <cell r="AI8"/>
        </row>
        <row r="9">
          <cell r="A9">
            <v>2</v>
          </cell>
          <cell r="B9">
            <v>41730</v>
          </cell>
          <cell r="C9" t="str">
            <v>Libre 5e  kl</v>
          </cell>
          <cell r="D9">
            <v>43380</v>
          </cell>
          <cell r="E9" t="str">
            <v>2-4 nov 2018</v>
          </cell>
          <cell r="F9" t="str">
            <v>B.V. de Oale Delle</v>
          </cell>
          <cell r="G9" t="str">
            <v>Ane</v>
          </cell>
          <cell r="H9">
            <v>43409</v>
          </cell>
          <cell r="I9" t="str">
            <v>30 nov - 2 dec 2018</v>
          </cell>
          <cell r="J9" t="str">
            <v>Almere '83</v>
          </cell>
          <cell r="K9" t="str">
            <v>Almere</v>
          </cell>
          <cell r="L9"/>
          <cell r="M9">
            <v>18</v>
          </cell>
          <cell r="N9" t="str">
            <v>5e Klasse</v>
          </cell>
          <cell r="O9" t="str">
            <v>0,00-1,20</v>
          </cell>
          <cell r="P9" t="str">
            <v>interval</v>
          </cell>
          <cell r="Q9" t="str">
            <v>Libre klein</v>
          </cell>
          <cell r="R9"/>
          <cell r="S9" t="str">
            <v>2018-2019</v>
          </cell>
          <cell r="T9" t="str">
            <v>Gewestelijke-finale Driebanden klein 2e klasse</v>
          </cell>
          <cell r="U9"/>
          <cell r="V9" t="str">
            <v>Seizoen 2018-2019</v>
          </cell>
          <cell r="W9" t="str">
            <v>vrijdag</v>
          </cell>
          <cell r="X9">
            <v>42259</v>
          </cell>
          <cell r="Y9" t="str">
            <v>B.V. de Oale Delle</v>
          </cell>
          <cell r="Z9" t="str">
            <v>Café  D'Oale Delle</v>
          </cell>
          <cell r="AA9" t="str">
            <v>Marsweg  6</v>
          </cell>
          <cell r="AB9" t="str">
            <v>ANE</v>
          </cell>
          <cell r="AC9" t="str">
            <v>0524-561391</v>
          </cell>
          <cell r="AD9" t="str">
            <v>Groningen Drenthe</v>
          </cell>
          <cell r="AE9" t="str">
            <v xml:space="preserve">Schonewille  B.   </v>
          </cell>
          <cell r="AF9" t="str">
            <v>Vaart 73</v>
          </cell>
          <cell r="AG9" t="str">
            <v>9514 AB    GASSELTERNIJVEEN</v>
          </cell>
          <cell r="AH9"/>
          <cell r="AI9"/>
        </row>
        <row r="10">
          <cell r="A10">
            <v>3</v>
          </cell>
          <cell r="B10">
            <v>41730</v>
          </cell>
          <cell r="C10" t="str">
            <v>3Bnd 2e kl</v>
          </cell>
          <cell r="D10">
            <v>43387</v>
          </cell>
          <cell r="E10" t="str">
            <v>9-11 nov 2018</v>
          </cell>
          <cell r="F10" t="str">
            <v>H.B.C.</v>
          </cell>
          <cell r="G10" t="str">
            <v>Hoogeveen</v>
          </cell>
          <cell r="H10">
            <v>43416</v>
          </cell>
          <cell r="I10" t="str">
            <v>7-9 dec 2018</v>
          </cell>
          <cell r="J10" t="str">
            <v>De Twee Marken</v>
          </cell>
          <cell r="K10" t="str">
            <v>Maarn</v>
          </cell>
          <cell r="L10"/>
          <cell r="M10">
            <v>18</v>
          </cell>
          <cell r="N10" t="str">
            <v>2e Klasse</v>
          </cell>
          <cell r="O10" t="str">
            <v>0,400-0,550</v>
          </cell>
          <cell r="P10">
            <v>25</v>
          </cell>
          <cell r="Q10" t="str">
            <v>Driebanden klein</v>
          </cell>
          <cell r="R10"/>
          <cell r="S10" t="str">
            <v>2018-2019</v>
          </cell>
          <cell r="T10" t="str">
            <v>Gewestelijke-finale Libre klein 5e klasse</v>
          </cell>
          <cell r="U10"/>
          <cell r="V10" t="str">
            <v>Seizoen 2018-2019</v>
          </cell>
          <cell r="W10" t="str">
            <v>vrijdag</v>
          </cell>
          <cell r="X10">
            <v>42266</v>
          </cell>
          <cell r="Y10" t="str">
            <v>H.B.C.</v>
          </cell>
          <cell r="Z10" t="str">
            <v>H.B.C.  Bc L'Acquit</v>
          </cell>
          <cell r="AA10" t="str">
            <v>Terweg  2</v>
          </cell>
          <cell r="AB10" t="str">
            <v>HOOGEVEEN</v>
          </cell>
          <cell r="AC10" t="str">
            <v>0528-275828</v>
          </cell>
          <cell r="AD10" t="str">
            <v>N.O.Overijssel</v>
          </cell>
          <cell r="AE10" t="str">
            <v>P. Timmer</v>
          </cell>
          <cell r="AF10" t="str">
            <v>Beerzerhaar  4</v>
          </cell>
          <cell r="AG10" t="str">
            <v>7685 PP    BEERZERVELD</v>
          </cell>
          <cell r="AH10"/>
          <cell r="AI10"/>
        </row>
        <row r="11">
          <cell r="A11">
            <v>4</v>
          </cell>
          <cell r="B11">
            <v>41730</v>
          </cell>
          <cell r="C11" t="str">
            <v>3Bnd 1e kl</v>
          </cell>
          <cell r="D11">
            <v>43415</v>
          </cell>
          <cell r="E11" t="str">
            <v>7-9 dec 2018</v>
          </cell>
          <cell r="F11" t="str">
            <v>Gorredijk</v>
          </cell>
          <cell r="G11" t="str">
            <v>Gorredijk</v>
          </cell>
          <cell r="H11">
            <v>43444</v>
          </cell>
          <cell r="I11" t="str">
            <v>4-6 jan 2019</v>
          </cell>
          <cell r="J11" t="str">
            <v>Concordia '54</v>
          </cell>
          <cell r="K11" t="str">
            <v>Hengelo  gld</v>
          </cell>
          <cell r="L11"/>
          <cell r="M11">
            <v>18</v>
          </cell>
          <cell r="N11" t="str">
            <v>1e Klasse</v>
          </cell>
          <cell r="O11" t="str">
            <v>0,550-0,750</v>
          </cell>
          <cell r="P11">
            <v>30</v>
          </cell>
          <cell r="Q11" t="str">
            <v>Driebanden klein</v>
          </cell>
          <cell r="R11"/>
          <cell r="S11" t="str">
            <v>2018-2019</v>
          </cell>
          <cell r="T11" t="str">
            <v>Gewestelijke-finale Driebanden klein 1e klasse</v>
          </cell>
          <cell r="U11"/>
          <cell r="V11" t="str">
            <v>Seizoen 2018-2019</v>
          </cell>
          <cell r="W11" t="str">
            <v>vrijdag</v>
          </cell>
          <cell r="X11">
            <v>42273</v>
          </cell>
          <cell r="Y11" t="str">
            <v>Gorredijk</v>
          </cell>
          <cell r="Z11" t="str">
            <v>Gorredijk</v>
          </cell>
          <cell r="AA11" t="str">
            <v>Leitswei  17</v>
          </cell>
          <cell r="AB11" t="str">
            <v>GORREDIJK</v>
          </cell>
          <cell r="AC11" t="str">
            <v>06-41048981</v>
          </cell>
          <cell r="AD11" t="str">
            <v>Zwolle en Omstreken</v>
          </cell>
          <cell r="AE11" t="str">
            <v>P. de Haan</v>
          </cell>
          <cell r="AF11" t="str">
            <v>De Wielewaal  35</v>
          </cell>
          <cell r="AG11" t="str">
            <v>7905 GX  HOOGEVEEN</v>
          </cell>
          <cell r="AH11"/>
          <cell r="AI11"/>
        </row>
        <row r="12">
          <cell r="A12">
            <v>5</v>
          </cell>
          <cell r="B12">
            <v>41852</v>
          </cell>
          <cell r="C12" t="str">
            <v>Libre 4e kl</v>
          </cell>
          <cell r="D12">
            <v>43422</v>
          </cell>
          <cell r="E12" t="str">
            <v>15-16 dec 2018</v>
          </cell>
          <cell r="F12" t="str">
            <v>Centrum</v>
          </cell>
          <cell r="G12" t="str">
            <v>GRONINGEN</v>
          </cell>
          <cell r="H12">
            <v>43451</v>
          </cell>
          <cell r="I12" t="str">
            <v>25-27 jan 2019</v>
          </cell>
          <cell r="J12" t="str">
            <v>BV de Ram</v>
          </cell>
          <cell r="K12" t="str">
            <v>Roosendaal</v>
          </cell>
          <cell r="L12"/>
          <cell r="M12">
            <v>18</v>
          </cell>
          <cell r="N12" t="str">
            <v>4e Klasse</v>
          </cell>
          <cell r="O12" t="str">
            <v>1,20-1,70</v>
          </cell>
          <cell r="P12">
            <v>55</v>
          </cell>
          <cell r="Q12" t="str">
            <v>Libre klein</v>
          </cell>
          <cell r="R12"/>
          <cell r="S12" t="str">
            <v>2018-2019</v>
          </cell>
          <cell r="T12" t="str">
            <v>Gewestelijke-finale Libre klein 4e klasse</v>
          </cell>
          <cell r="U12"/>
          <cell r="V12" t="str">
            <v>Seizoen 2018-2019</v>
          </cell>
          <cell r="W12" t="str">
            <v>vrijdag</v>
          </cell>
          <cell r="X12">
            <v>42294</v>
          </cell>
          <cell r="Y12" t="str">
            <v>Centrum</v>
          </cell>
          <cell r="Z12" t="str">
            <v>Societeit  BV Centrum</v>
          </cell>
          <cell r="AA12" t="str">
            <v>Protonstraat  6</v>
          </cell>
          <cell r="AB12" t="str">
            <v>GRONINGEN</v>
          </cell>
          <cell r="AC12" t="str">
            <v>050-3135015</v>
          </cell>
          <cell r="AD12"/>
          <cell r="AE12"/>
          <cell r="AF12"/>
          <cell r="AI12"/>
        </row>
        <row r="13">
          <cell r="A13">
            <v>6</v>
          </cell>
          <cell r="B13">
            <v>41730</v>
          </cell>
          <cell r="C13" t="str">
            <v>3 Bnd kl hfd</v>
          </cell>
          <cell r="D13">
            <v>43450</v>
          </cell>
          <cell r="E13" t="str">
            <v>11-12 jan 2019</v>
          </cell>
          <cell r="F13" t="str">
            <v>H.G.L.</v>
          </cell>
          <cell r="G13" t="str">
            <v>Urk</v>
          </cell>
          <cell r="H13">
            <v>43479</v>
          </cell>
          <cell r="I13" t="str">
            <v>8-10 feb 2019</v>
          </cell>
          <cell r="J13" t="str">
            <v>ABC 't  Töpke</v>
          </cell>
          <cell r="K13" t="str">
            <v>Afferden</v>
          </cell>
          <cell r="L13"/>
          <cell r="M13">
            <v>18</v>
          </cell>
          <cell r="N13" t="str">
            <v>Hfd Klasse</v>
          </cell>
          <cell r="O13" t="str">
            <v>0,750-1,000</v>
          </cell>
          <cell r="P13">
            <v>40</v>
          </cell>
          <cell r="Q13" t="str">
            <v>Driebanden klein</v>
          </cell>
          <cell r="R13"/>
          <cell r="S13" t="str">
            <v>2018-2019</v>
          </cell>
          <cell r="T13" t="str">
            <v>Gewestelijke-finale Libre klein 3e klasse</v>
          </cell>
          <cell r="U13"/>
          <cell r="V13" t="str">
            <v>Seizoen 2018-2019</v>
          </cell>
          <cell r="W13" t="str">
            <v>vrijdag</v>
          </cell>
          <cell r="X13">
            <v>42308</v>
          </cell>
          <cell r="Y13" t="str">
            <v>H.G.L.</v>
          </cell>
          <cell r="Z13" t="str">
            <v xml:space="preserve">H.G.L. </v>
          </cell>
          <cell r="AA13" t="str">
            <v>Staartweg  24 - A</v>
          </cell>
          <cell r="AB13" t="str">
            <v>URK</v>
          </cell>
          <cell r="AC13" t="str">
            <v>0527-684139</v>
          </cell>
          <cell r="AD13"/>
          <cell r="AE13"/>
          <cell r="AF13"/>
          <cell r="AH13"/>
          <cell r="AI13"/>
        </row>
        <row r="14">
          <cell r="A14">
            <v>7</v>
          </cell>
          <cell r="B14">
            <v>41852</v>
          </cell>
          <cell r="C14" t="str">
            <v>Kader 38/2  3e klas</v>
          </cell>
          <cell r="D14">
            <v>43464</v>
          </cell>
          <cell r="E14" t="str">
            <v>25-27 jan 2019</v>
          </cell>
          <cell r="F14" t="str">
            <v>NON 2</v>
          </cell>
          <cell r="G14"/>
          <cell r="H14">
            <v>43493</v>
          </cell>
          <cell r="I14" t="str">
            <v>22-24 mrt 2019</v>
          </cell>
          <cell r="J14" t="str">
            <v>BV 't Vrijthof</v>
          </cell>
          <cell r="K14" t="str">
            <v>Oirschot</v>
          </cell>
          <cell r="L14"/>
          <cell r="M14">
            <v>18</v>
          </cell>
          <cell r="N14" t="str">
            <v>3e Klas</v>
          </cell>
          <cell r="O14" t="str">
            <v>7,00-12,00</v>
          </cell>
          <cell r="P14">
            <v>150</v>
          </cell>
          <cell r="Q14" t="str">
            <v>Kader 38/2</v>
          </cell>
          <cell r="R14"/>
          <cell r="S14" t="str">
            <v>2018-2019</v>
          </cell>
          <cell r="T14" t="str">
            <v>Gewestelijke-finale Driebanden Groot 3e klasse</v>
          </cell>
          <cell r="U14"/>
          <cell r="V14" t="str">
            <v>Seizoen 2018-2019</v>
          </cell>
          <cell r="W14" t="str">
            <v>zaterdag</v>
          </cell>
          <cell r="X14">
            <v>42315</v>
          </cell>
          <cell r="Y14"/>
          <cell r="Z14"/>
          <cell r="AA14"/>
          <cell r="AB14"/>
          <cell r="AC14"/>
          <cell r="AD14"/>
          <cell r="AE14"/>
          <cell r="AF14"/>
          <cell r="AH14"/>
          <cell r="AI14"/>
        </row>
        <row r="15">
          <cell r="A15">
            <v>8</v>
          </cell>
          <cell r="B15">
            <v>41852</v>
          </cell>
          <cell r="C15" t="str">
            <v>Libre 3e kl</v>
          </cell>
          <cell r="D15">
            <v>43471</v>
          </cell>
          <cell r="E15" t="str">
            <v>1-3 feb 2019</v>
          </cell>
          <cell r="F15" t="str">
            <v>Bilj.School Sneek</v>
          </cell>
          <cell r="G15" t="str">
            <v>Sneek</v>
          </cell>
          <cell r="H15">
            <v>43500</v>
          </cell>
          <cell r="I15" t="str">
            <v>1-3 mrt 2019</v>
          </cell>
          <cell r="J15" t="str">
            <v>BV Jacobswoude</v>
          </cell>
          <cell r="K15" t="str">
            <v>Woubrugge</v>
          </cell>
          <cell r="L15"/>
          <cell r="M15">
            <v>18</v>
          </cell>
          <cell r="N15" t="str">
            <v>3e Klasse</v>
          </cell>
          <cell r="O15" t="str">
            <v>1,70-2,50</v>
          </cell>
          <cell r="P15">
            <v>70</v>
          </cell>
          <cell r="Q15" t="str">
            <v>Libre klein</v>
          </cell>
          <cell r="R15"/>
          <cell r="S15" t="str">
            <v>2018-2019</v>
          </cell>
          <cell r="T15" t="str">
            <v>Gewestelijke-finale Driebanden klein HFD klasse</v>
          </cell>
          <cell r="U15"/>
          <cell r="V15" t="str">
            <v>Seizoen 2018-2019</v>
          </cell>
          <cell r="W15" t="str">
            <v>vrijdag</v>
          </cell>
          <cell r="X15">
            <v>42329</v>
          </cell>
          <cell r="Y15" t="str">
            <v>Bilj.School Sneek</v>
          </cell>
          <cell r="Z15" t="str">
            <v>Bilj. School Sneek</v>
          </cell>
          <cell r="AA15" t="str">
            <v>Alexanderstraat  3</v>
          </cell>
          <cell r="AB15" t="str">
            <v>SNEEK</v>
          </cell>
          <cell r="AC15" t="str">
            <v>06-23503901</v>
          </cell>
          <cell r="AD15"/>
          <cell r="AE15"/>
          <cell r="AF15"/>
          <cell r="AH15"/>
          <cell r="AI15"/>
        </row>
        <row r="16">
          <cell r="A16">
            <v>9</v>
          </cell>
          <cell r="B16">
            <v>41852</v>
          </cell>
          <cell r="C16" t="str">
            <v>Band 5e kl</v>
          </cell>
          <cell r="D16">
            <v>43478</v>
          </cell>
          <cell r="E16" t="str">
            <v>9-10 feb 2019</v>
          </cell>
          <cell r="F16" t="str">
            <v>Harmonie</v>
          </cell>
          <cell r="G16" t="str">
            <v>Winschoten</v>
          </cell>
          <cell r="H16">
            <v>43507</v>
          </cell>
          <cell r="I16" t="str">
            <v>8-10 mrt  2019</v>
          </cell>
          <cell r="J16" t="str">
            <v>BV 75</v>
          </cell>
          <cell r="K16" t="str">
            <v>Leusden</v>
          </cell>
          <cell r="L16"/>
          <cell r="M16">
            <v>18</v>
          </cell>
          <cell r="N16" t="str">
            <v>5e Klasse</v>
          </cell>
          <cell r="O16" t="str">
            <v>0,25-1,00</v>
          </cell>
          <cell r="P16">
            <v>30</v>
          </cell>
          <cell r="Q16" t="str">
            <v>Bandstoten</v>
          </cell>
          <cell r="R16"/>
          <cell r="S16" t="str">
            <v>2018-2019</v>
          </cell>
          <cell r="T16" t="str">
            <v>Gewestelijke-finale Bandstoten klein 5e klasse</v>
          </cell>
          <cell r="U16"/>
          <cell r="V16" t="str">
            <v>Seizoen 2018-2019</v>
          </cell>
          <cell r="W16" t="str">
            <v>vrijdag</v>
          </cell>
          <cell r="X16">
            <v>42019</v>
          </cell>
          <cell r="Y16" t="str">
            <v>Harmonie</v>
          </cell>
          <cell r="Z16" t="str">
            <v>Societeit De Harmonie W.</v>
          </cell>
          <cell r="AA16" t="str">
            <v>Schönefeldsingel 37 a</v>
          </cell>
          <cell r="AB16" t="str">
            <v>WINSCHOTEN</v>
          </cell>
          <cell r="AC16" t="str">
            <v>0597-414433</v>
          </cell>
          <cell r="AD16"/>
          <cell r="AE16"/>
          <cell r="AF16"/>
          <cell r="AH16"/>
          <cell r="AI16"/>
        </row>
        <row r="17">
          <cell r="A17">
            <v>10</v>
          </cell>
          <cell r="B17">
            <v>41852</v>
          </cell>
          <cell r="C17" t="str">
            <v>Libre 2e kl</v>
          </cell>
          <cell r="D17">
            <v>43485</v>
          </cell>
          <cell r="E17" t="str">
            <v>15-17 feb 2019</v>
          </cell>
          <cell r="F17" t="str">
            <v>BC Reyersdam</v>
          </cell>
          <cell r="G17" t="str">
            <v>Kampen</v>
          </cell>
          <cell r="H17">
            <v>43514</v>
          </cell>
          <cell r="I17" t="str">
            <v>15-17 mrt  2019</v>
          </cell>
          <cell r="J17" t="str">
            <v>S &amp; O PTT</v>
          </cell>
          <cell r="K17" t="str">
            <v>Arnhem</v>
          </cell>
          <cell r="L17"/>
          <cell r="M17">
            <v>18</v>
          </cell>
          <cell r="N17" t="str">
            <v>2e Klasse</v>
          </cell>
          <cell r="O17" t="str">
            <v>2,50-4,00</v>
          </cell>
          <cell r="P17">
            <v>90</v>
          </cell>
          <cell r="Q17" t="str">
            <v>Libre klein</v>
          </cell>
          <cell r="R17"/>
          <cell r="S17" t="str">
            <v>2018-2019</v>
          </cell>
          <cell r="T17" t="str">
            <v>Gewestelijke-finale 38/2 3e  klasse</v>
          </cell>
          <cell r="U17"/>
          <cell r="V17" t="str">
            <v>Seizoen 2018-2019</v>
          </cell>
          <cell r="W17"/>
          <cell r="X17">
            <v>42350</v>
          </cell>
          <cell r="Y17" t="str">
            <v>BC Reyersdam</v>
          </cell>
          <cell r="Z17" t="str">
            <v>B.C. Reyersdam</v>
          </cell>
          <cell r="AA17" t="str">
            <v>Reyersdijk  2</v>
          </cell>
          <cell r="AB17" t="str">
            <v>KAMPEN</v>
          </cell>
          <cell r="AC17" t="str">
            <v>038-3323123</v>
          </cell>
          <cell r="AD17"/>
          <cell r="AE17"/>
          <cell r="AF17"/>
          <cell r="AH17"/>
          <cell r="AI17"/>
        </row>
        <row r="18">
          <cell r="A18">
            <v>11</v>
          </cell>
          <cell r="B18">
            <v>41852</v>
          </cell>
          <cell r="C18" t="str">
            <v>3 Bnd gr 3kl</v>
          </cell>
          <cell r="D18">
            <v>43499</v>
          </cell>
          <cell r="E18" t="str">
            <v>1-3 mrt 2019</v>
          </cell>
          <cell r="F18" t="str">
            <v>B.V. Carambole</v>
          </cell>
          <cell r="G18" t="str">
            <v>Daarlerveen</v>
          </cell>
          <cell r="H18">
            <v>43528</v>
          </cell>
          <cell r="I18" t="str">
            <v>29-31 mrt 2019</v>
          </cell>
          <cell r="J18" t="str">
            <v>De Veemarkt</v>
          </cell>
          <cell r="K18" t="str">
            <v>Doetichem</v>
          </cell>
          <cell r="L18"/>
          <cell r="M18">
            <v>18</v>
          </cell>
          <cell r="N18" t="str">
            <v>3e Klasse</v>
          </cell>
          <cell r="O18" t="str">
            <v>0,300-0,475</v>
          </cell>
          <cell r="P18">
            <v>20</v>
          </cell>
          <cell r="Q18" t="str">
            <v>Driebanden groot</v>
          </cell>
          <cell r="R18"/>
          <cell r="S18" t="str">
            <v>2018-2019</v>
          </cell>
          <cell r="T18" t="str">
            <v>Gewestelijke-finale Libre klein 2e klasse</v>
          </cell>
          <cell r="U18"/>
          <cell r="V18" t="str">
            <v>Seizoen 2018-2019</v>
          </cell>
          <cell r="W18" t="str">
            <v>vrijdag</v>
          </cell>
          <cell r="X18">
            <v>42357</v>
          </cell>
          <cell r="Y18" t="str">
            <v>B.V. Carambole</v>
          </cell>
          <cell r="Z18" t="str">
            <v>Biljartzaal 't Vossehol</v>
          </cell>
          <cell r="AA18" t="str">
            <v>Spoorstraat  7</v>
          </cell>
          <cell r="AB18" t="str">
            <v>DAARLERVEEN</v>
          </cell>
          <cell r="AC18" t="str">
            <v>0546-642919</v>
          </cell>
          <cell r="AD18"/>
          <cell r="AE18"/>
          <cell r="AF18"/>
          <cell r="AH18"/>
          <cell r="AI18"/>
        </row>
        <row r="19">
          <cell r="A19">
            <v>12</v>
          </cell>
          <cell r="B19">
            <v>41852</v>
          </cell>
          <cell r="C19" t="str">
            <v>Libre 1ekl</v>
          </cell>
          <cell r="D19">
            <v>43506</v>
          </cell>
          <cell r="E19" t="str">
            <v>8-10 mrt 2019</v>
          </cell>
          <cell r="F19" t="str">
            <v>De Bleek</v>
          </cell>
          <cell r="G19" t="str">
            <v>Franeker</v>
          </cell>
          <cell r="H19">
            <v>43535</v>
          </cell>
          <cell r="I19" t="str">
            <v>5-7 apr 2019</v>
          </cell>
          <cell r="J19" t="str">
            <v>HBC</v>
          </cell>
          <cell r="K19" t="str">
            <v>Hoogeveen</v>
          </cell>
          <cell r="L19"/>
          <cell r="M19">
            <v>18</v>
          </cell>
          <cell r="N19" t="str">
            <v>1e Klasse</v>
          </cell>
          <cell r="O19" t="str">
            <v>4,00-7,00</v>
          </cell>
          <cell r="P19">
            <v>120</v>
          </cell>
          <cell r="Q19" t="str">
            <v>Libre klein</v>
          </cell>
          <cell r="R19"/>
          <cell r="S19" t="str">
            <v>2018-2019</v>
          </cell>
          <cell r="T19" t="str">
            <v>Gewestelijke-finale Bandstoten klein 4e klasse</v>
          </cell>
          <cell r="U19"/>
          <cell r="V19" t="str">
            <v>Seizoen 2018-2019</v>
          </cell>
          <cell r="W19" t="str">
            <v>vrijdag</v>
          </cell>
          <cell r="X19">
            <v>42013</v>
          </cell>
          <cell r="Y19" t="str">
            <v>De Bleek</v>
          </cell>
          <cell r="Z19" t="str">
            <v>Café De Notaris</v>
          </cell>
          <cell r="AA19" t="str">
            <v>Dijkstraat  44</v>
          </cell>
          <cell r="AB19" t="str">
            <v>FRANEKER</v>
          </cell>
          <cell r="AC19" t="str">
            <v>0517-397823</v>
          </cell>
          <cell r="AD19"/>
          <cell r="AE19"/>
          <cell r="AF19"/>
          <cell r="AH19"/>
          <cell r="AI19"/>
        </row>
        <row r="20">
          <cell r="A20">
            <v>13</v>
          </cell>
          <cell r="B20">
            <v>41852</v>
          </cell>
          <cell r="C20" t="str">
            <v>Band 4e kl</v>
          </cell>
          <cell r="D20">
            <v>43513</v>
          </cell>
          <cell r="E20" t="str">
            <v>15-17 mrt 2019</v>
          </cell>
          <cell r="F20" t="str">
            <v>B.V. Padberg</v>
          </cell>
          <cell r="G20" t="str">
            <v>DEDEMSVAART</v>
          </cell>
          <cell r="H20">
            <v>43542</v>
          </cell>
          <cell r="I20" t="str">
            <v>12-14 apr 2019</v>
          </cell>
          <cell r="J20" t="str">
            <v>De Pomerans</v>
          </cell>
          <cell r="K20" t="str">
            <v>Heukelum</v>
          </cell>
          <cell r="L20"/>
          <cell r="M20">
            <v>18</v>
          </cell>
          <cell r="N20" t="str">
            <v>4e Klasse</v>
          </cell>
          <cell r="O20" t="str">
            <v>1,00-1,50</v>
          </cell>
          <cell r="P20">
            <v>40</v>
          </cell>
          <cell r="Q20" t="str">
            <v>Bandstoten</v>
          </cell>
          <cell r="R20"/>
          <cell r="S20" t="str">
            <v>2018-2019</v>
          </cell>
          <cell r="T20" t="str">
            <v>Gewestelijke-finale Libre klein 1e klasse</v>
          </cell>
          <cell r="U20"/>
          <cell r="V20" t="str">
            <v>Seizoen 2018-2019</v>
          </cell>
          <cell r="W20" t="str">
            <v>vrijdag</v>
          </cell>
          <cell r="X20">
            <v>42020</v>
          </cell>
          <cell r="Y20" t="str">
            <v>B.V. Padberg</v>
          </cell>
          <cell r="Z20" t="str">
            <v>Brasserie De Corner</v>
          </cell>
          <cell r="AA20" t="str">
            <v>Julianastraat  26</v>
          </cell>
          <cell r="AB20" t="str">
            <v>DEDEMSVAART</v>
          </cell>
          <cell r="AC20" t="str">
            <v>0523-208012</v>
          </cell>
          <cell r="AD20"/>
          <cell r="AE20"/>
          <cell r="AF20"/>
          <cell r="AH20"/>
          <cell r="AI20"/>
        </row>
        <row r="21">
          <cell r="A21">
            <v>14</v>
          </cell>
          <cell r="B21">
            <v>41852</v>
          </cell>
          <cell r="C21" t="str">
            <v>Band 3e kl</v>
          </cell>
          <cell r="D21">
            <v>43527</v>
          </cell>
          <cell r="E21" t="str">
            <v>30-31 mrt 2019</v>
          </cell>
          <cell r="F21" t="str">
            <v>B.C.D.</v>
          </cell>
          <cell r="G21" t="str">
            <v>DELFZIJL</v>
          </cell>
          <cell r="H21">
            <v>43556</v>
          </cell>
          <cell r="I21" t="str">
            <v>3-5 mei 2019</v>
          </cell>
          <cell r="J21" t="str">
            <v>BV de Klaampe</v>
          </cell>
          <cell r="K21" t="str">
            <v>Westerhaar</v>
          </cell>
          <cell r="L21"/>
          <cell r="M21">
            <v>18</v>
          </cell>
          <cell r="N21" t="str">
            <v>3e Klasse</v>
          </cell>
          <cell r="O21" t="str">
            <v>1,50-2,30</v>
          </cell>
          <cell r="P21">
            <v>55</v>
          </cell>
          <cell r="Q21" t="str">
            <v>Bandstoten</v>
          </cell>
          <cell r="R21"/>
          <cell r="S21" t="str">
            <v>2018-2019</v>
          </cell>
          <cell r="T21" t="str">
            <v>Gewestelijke-finale Libre klein HFD klasse</v>
          </cell>
          <cell r="U21"/>
          <cell r="V21" t="str">
            <v>Seizoen 2018-2019</v>
          </cell>
          <cell r="W21" t="str">
            <v>vrijdag</v>
          </cell>
          <cell r="X21">
            <v>42026</v>
          </cell>
          <cell r="Y21" t="str">
            <v>B.C.D.</v>
          </cell>
          <cell r="Z21" t="str">
            <v>De Molenberg</v>
          </cell>
          <cell r="AA21" t="str">
            <v>Molenberg  11</v>
          </cell>
          <cell r="AB21" t="str">
            <v>DELFZIJL</v>
          </cell>
          <cell r="AC21" t="str">
            <v>0596-610360</v>
          </cell>
          <cell r="AD21"/>
          <cell r="AE21"/>
          <cell r="AF21"/>
          <cell r="AH21"/>
          <cell r="AI21"/>
        </row>
        <row r="22">
          <cell r="A22">
            <v>15</v>
          </cell>
          <cell r="B22">
            <v>41852</v>
          </cell>
          <cell r="C22" t="str">
            <v xml:space="preserve">Dames 2e Kl </v>
          </cell>
          <cell r="D22">
            <v>43534</v>
          </cell>
          <cell r="E22" t="str">
            <v>5-7 apr 2019</v>
          </cell>
          <cell r="F22" t="str">
            <v>B.V. Phoenix</v>
          </cell>
          <cell r="G22" t="str">
            <v>Coevorden</v>
          </cell>
          <cell r="H22">
            <v>43563</v>
          </cell>
          <cell r="I22" t="str">
            <v>31 mei-2 jun 2019</v>
          </cell>
          <cell r="J22" t="str">
            <v>BV Overkamp</v>
          </cell>
          <cell r="K22" t="str">
            <v>Eibergen</v>
          </cell>
          <cell r="L22"/>
          <cell r="M22">
            <v>18</v>
          </cell>
          <cell r="N22"/>
          <cell r="O22" t="str">
            <v>interval</v>
          </cell>
          <cell r="P22" t="str">
            <v>interval</v>
          </cell>
          <cell r="Q22"/>
          <cell r="R22"/>
          <cell r="S22" t="str">
            <v>2018-2019</v>
          </cell>
          <cell r="T22" t="str">
            <v>Gewestelijke-finale Bandstoten klein 3e klasse</v>
          </cell>
          <cell r="U22"/>
          <cell r="V22" t="str">
            <v>Seizoen 2018-2019</v>
          </cell>
          <cell r="W22" t="str">
            <v>zaterdag</v>
          </cell>
          <cell r="X22">
            <v>42041</v>
          </cell>
          <cell r="Y22" t="str">
            <v>B.V. Phoenix</v>
          </cell>
          <cell r="Z22" t="str">
            <v>Café  Lootuinen</v>
          </cell>
          <cell r="AA22" t="str">
            <v>De Vos van Steenwijklaan  34 C</v>
          </cell>
          <cell r="AB22" t="str">
            <v>COEVORDEN</v>
          </cell>
          <cell r="AC22" t="str">
            <v>0524-516660</v>
          </cell>
          <cell r="AD22"/>
          <cell r="AE22"/>
          <cell r="AF22"/>
          <cell r="AH22"/>
          <cell r="AI22"/>
        </row>
        <row r="23">
          <cell r="A23">
            <v>16</v>
          </cell>
          <cell r="B23">
            <v>41852</v>
          </cell>
          <cell r="C23" t="str">
            <v>Libre hfd kl</v>
          </cell>
          <cell r="D23">
            <v>43541</v>
          </cell>
          <cell r="E23" t="str">
            <v>12-14 apr 2019</v>
          </cell>
          <cell r="F23" t="str">
            <v>H.B.C.</v>
          </cell>
          <cell r="G23" t="str">
            <v>Hoogeveen</v>
          </cell>
          <cell r="H23">
            <v>43570</v>
          </cell>
          <cell r="I23" t="str">
            <v>31 mei-2 jun 2019</v>
          </cell>
          <cell r="J23" t="str">
            <v>SVW</v>
          </cell>
          <cell r="K23" t="str">
            <v>Bergen op Zoom</v>
          </cell>
          <cell r="L23"/>
          <cell r="M23">
            <v>18</v>
          </cell>
          <cell r="N23" t="str">
            <v>Hfd Klasse</v>
          </cell>
          <cell r="O23" t="str">
            <v>7,00-11,00</v>
          </cell>
          <cell r="P23">
            <v>150</v>
          </cell>
          <cell r="Q23" t="str">
            <v>Libre klein</v>
          </cell>
          <cell r="R23"/>
          <cell r="S23" t="str">
            <v>2018-2019</v>
          </cell>
          <cell r="T23" t="str">
            <v>Gewestelijke-finale Bandstoten klein 2e klasse</v>
          </cell>
          <cell r="U23"/>
          <cell r="V23" t="str">
            <v>Seizoen 2018-2019</v>
          </cell>
          <cell r="W23" t="str">
            <v>vrijdag</v>
          </cell>
          <cell r="X23">
            <v>42062</v>
          </cell>
          <cell r="Y23" t="str">
            <v>H.B.C.</v>
          </cell>
          <cell r="Z23" t="str">
            <v>H.B.C.  Bc L'Acquit</v>
          </cell>
          <cell r="AA23" t="str">
            <v>Terweg  2</v>
          </cell>
          <cell r="AB23" t="str">
            <v>HOOGEVEEN</v>
          </cell>
          <cell r="AC23" t="str">
            <v>0528-275828</v>
          </cell>
          <cell r="AD23"/>
          <cell r="AE23"/>
          <cell r="AF23"/>
          <cell r="AG23"/>
          <cell r="AH23"/>
          <cell r="AI23"/>
        </row>
        <row r="24">
          <cell r="A24">
            <v>17</v>
          </cell>
          <cell r="B24">
            <v>41852</v>
          </cell>
          <cell r="C24" t="str">
            <v>Band 2e kl</v>
          </cell>
          <cell r="D24">
            <v>43576</v>
          </cell>
          <cell r="E24" t="str">
            <v>17-19 mei 2019</v>
          </cell>
          <cell r="F24" t="str">
            <v>De Bleek</v>
          </cell>
          <cell r="G24" t="str">
            <v>Franeker</v>
          </cell>
          <cell r="H24">
            <v>43605</v>
          </cell>
          <cell r="I24" t="str">
            <v>14-16 jun 2019</v>
          </cell>
          <cell r="J24" t="str">
            <v>BV de Ram</v>
          </cell>
          <cell r="K24" t="str">
            <v>Roosendaal</v>
          </cell>
          <cell r="L24"/>
          <cell r="M24">
            <v>18</v>
          </cell>
          <cell r="N24" t="str">
            <v>2e Klasse</v>
          </cell>
          <cell r="O24" t="str">
            <v>2,30-3,50</v>
          </cell>
          <cell r="P24">
            <v>75</v>
          </cell>
          <cell r="Q24" t="str">
            <v>Bandstoten klein</v>
          </cell>
          <cell r="R24"/>
          <cell r="S24" t="str">
            <v>2018-2019</v>
          </cell>
          <cell r="T24" t="str">
            <v>Gewestelijke-finale Bandstoten klein 2e klasse</v>
          </cell>
          <cell r="U24"/>
          <cell r="V24" t="str">
            <v>Seizoen 2018-2019</v>
          </cell>
          <cell r="W24"/>
          <cell r="X24">
            <v>42068</v>
          </cell>
          <cell r="Y24" t="str">
            <v>De Bleek</v>
          </cell>
          <cell r="Z24" t="str">
            <v>Café De Notaris</v>
          </cell>
          <cell r="AA24" t="str">
            <v>Dijkstraat  44</v>
          </cell>
          <cell r="AB24" t="str">
            <v>FRANEKER</v>
          </cell>
          <cell r="AC24" t="str">
            <v>0517-397823</v>
          </cell>
          <cell r="AD24"/>
          <cell r="AF24"/>
          <cell r="AG24"/>
          <cell r="AH24"/>
          <cell r="AI24"/>
        </row>
        <row r="25">
          <cell r="A25">
            <v>18</v>
          </cell>
          <cell r="B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  <cell r="AD25"/>
          <cell r="AE25"/>
          <cell r="AF25"/>
        </row>
        <row r="26">
          <cell r="A26">
            <v>19</v>
          </cell>
          <cell r="B26"/>
          <cell r="N26"/>
          <cell r="O26"/>
          <cell r="P26"/>
          <cell r="Q26"/>
          <cell r="R26"/>
          <cell r="Z26"/>
          <cell r="AA26"/>
          <cell r="AB26"/>
          <cell r="AC26"/>
          <cell r="AD26"/>
          <cell r="AE26"/>
        </row>
        <row r="27">
          <cell r="A27">
            <v>20</v>
          </cell>
          <cell r="B27"/>
          <cell r="J27" t="str">
            <v xml:space="preserve"> </v>
          </cell>
          <cell r="N27"/>
          <cell r="O27"/>
          <cell r="P27"/>
          <cell r="Q27"/>
          <cell r="R27"/>
          <cell r="Z27"/>
          <cell r="AA27"/>
          <cell r="AB27"/>
          <cell r="AC27"/>
          <cell r="AD27"/>
          <cell r="AE27"/>
        </row>
        <row r="28">
          <cell r="A28">
            <v>21</v>
          </cell>
          <cell r="B28"/>
          <cell r="N28"/>
          <cell r="O28"/>
          <cell r="P28"/>
          <cell r="Q28"/>
          <cell r="R28"/>
          <cell r="Z28"/>
          <cell r="AA28"/>
          <cell r="AB28"/>
          <cell r="AC28"/>
          <cell r="AD28"/>
          <cell r="AE28"/>
        </row>
        <row r="29">
          <cell r="A29">
            <v>22</v>
          </cell>
          <cell r="B29"/>
          <cell r="N29"/>
          <cell r="O29"/>
          <cell r="P29"/>
          <cell r="Q29"/>
          <cell r="R29"/>
          <cell r="Z29"/>
          <cell r="AA29"/>
          <cell r="AB29"/>
          <cell r="AC29"/>
          <cell r="AD29"/>
          <cell r="AE29"/>
        </row>
        <row r="30">
          <cell r="A30">
            <v>23</v>
          </cell>
          <cell r="B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</row>
        <row r="31">
          <cell r="A31">
            <v>24</v>
          </cell>
          <cell r="B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/>
          <cell r="AF31"/>
        </row>
        <row r="32">
          <cell r="A32">
            <v>25</v>
          </cell>
          <cell r="B32"/>
          <cell r="N32"/>
          <cell r="O32"/>
          <cell r="P32"/>
          <cell r="Q32"/>
          <cell r="R32"/>
          <cell r="S32"/>
          <cell r="T32"/>
          <cell r="U32"/>
          <cell r="V32"/>
          <cell r="W32"/>
          <cell r="X32"/>
          <cell r="Y32"/>
          <cell r="Z32"/>
          <cell r="AA32"/>
          <cell r="AB32"/>
          <cell r="AC32"/>
          <cell r="AD32"/>
          <cell r="AE32"/>
          <cell r="AF32"/>
        </row>
        <row r="33">
          <cell r="A33">
            <v>26</v>
          </cell>
          <cell r="B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/>
          <cell r="Y33"/>
          <cell r="Z33"/>
          <cell r="AA33"/>
          <cell r="AB33"/>
          <cell r="AC33"/>
          <cell r="AD33"/>
          <cell r="AE33"/>
          <cell r="AF33"/>
        </row>
        <row r="34">
          <cell r="A34">
            <v>27</v>
          </cell>
          <cell r="B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/>
          <cell r="Y34"/>
          <cell r="Z34"/>
          <cell r="AA34"/>
          <cell r="AB34"/>
          <cell r="AC34"/>
          <cell r="AD34"/>
          <cell r="AE34"/>
          <cell r="AF34"/>
        </row>
        <row r="35">
          <cell r="A35">
            <v>28</v>
          </cell>
          <cell r="B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  <cell r="AF35"/>
        </row>
        <row r="36">
          <cell r="A36">
            <v>29</v>
          </cell>
          <cell r="B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/>
          <cell r="AF36"/>
        </row>
        <row r="37">
          <cell r="A37"/>
          <cell r="B37"/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  <cell r="X37"/>
          <cell r="Y37"/>
          <cell r="Z37"/>
          <cell r="AA37"/>
          <cell r="AB37"/>
          <cell r="AC37"/>
          <cell r="AD37"/>
          <cell r="AE37"/>
          <cell r="AF37"/>
        </row>
        <row r="38">
          <cell r="A38"/>
          <cell r="B38"/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  <cell r="AA38"/>
          <cell r="AB38"/>
          <cell r="AC38"/>
          <cell r="AD38"/>
          <cell r="AE38"/>
          <cell r="AF38"/>
        </row>
        <row r="39">
          <cell r="A39"/>
          <cell r="B39"/>
          <cell r="C39"/>
          <cell r="D39"/>
          <cell r="E39"/>
          <cell r="F39"/>
          <cell r="G39"/>
          <cell r="H39"/>
          <cell r="I39"/>
          <cell r="J39"/>
          <cell r="K39"/>
          <cell r="L39"/>
          <cell r="M39"/>
          <cell r="N39"/>
          <cell r="O39"/>
          <cell r="P39"/>
          <cell r="Q39"/>
          <cell r="R39"/>
          <cell r="S39"/>
          <cell r="T39"/>
          <cell r="U39"/>
          <cell r="V39"/>
          <cell r="W39"/>
          <cell r="X39"/>
          <cell r="Y39"/>
          <cell r="Z39"/>
          <cell r="AA39"/>
          <cell r="AB39"/>
          <cell r="AC39"/>
          <cell r="AD39"/>
          <cell r="AE39"/>
          <cell r="AF39"/>
        </row>
        <row r="40">
          <cell r="A40"/>
          <cell r="B40"/>
          <cell r="C40"/>
          <cell r="D40"/>
          <cell r="E40"/>
          <cell r="F40"/>
          <cell r="G40"/>
          <cell r="H40"/>
          <cell r="I40"/>
          <cell r="J40"/>
          <cell r="K40"/>
          <cell r="L40"/>
          <cell r="M40"/>
          <cell r="N40"/>
          <cell r="O40"/>
          <cell r="P40"/>
          <cell r="Q40"/>
          <cell r="R40"/>
          <cell r="S40"/>
          <cell r="T40"/>
          <cell r="U40"/>
          <cell r="V40"/>
          <cell r="W40"/>
          <cell r="X40"/>
          <cell r="Y40"/>
          <cell r="Z40"/>
          <cell r="AA40"/>
          <cell r="AB40"/>
          <cell r="AC40"/>
          <cell r="AD40"/>
          <cell r="AE40"/>
          <cell r="AF40"/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7"/>
  <sheetViews>
    <sheetView tabSelected="1" workbookViewId="0">
      <selection activeCell="V22" sqref="V22"/>
    </sheetView>
  </sheetViews>
  <sheetFormatPr defaultRowHeight="14.4" x14ac:dyDescent="0.3"/>
  <cols>
    <col min="1" max="1" width="2.6640625" customWidth="1"/>
    <col min="2" max="2" width="7.5546875" customWidth="1"/>
    <col min="3" max="3" width="4.44140625" customWidth="1"/>
    <col min="4" max="4" width="3.33203125" customWidth="1"/>
    <col min="5" max="5" width="2.6640625" customWidth="1"/>
    <col min="6" max="6" width="2.109375" customWidth="1"/>
    <col min="7" max="7" width="11.109375" customWidth="1"/>
    <col min="8" max="8" width="5.88671875" customWidth="1"/>
    <col min="9" max="9" width="5.77734375" customWidth="1"/>
    <col min="10" max="10" width="6" customWidth="1"/>
    <col min="11" max="11" width="2.6640625" customWidth="1"/>
    <col min="12" max="12" width="3.44140625" customWidth="1"/>
    <col min="13" max="13" width="7.33203125" customWidth="1"/>
    <col min="14" max="14" width="12.5546875" customWidth="1"/>
    <col min="15" max="15" width="3.77734375" customWidth="1"/>
    <col min="16" max="16" width="7.5546875" customWidth="1"/>
    <col min="17" max="17" width="4.44140625" customWidth="1"/>
    <col min="18" max="18" width="7.88671875" style="54" customWidth="1"/>
  </cols>
  <sheetData>
    <row r="1" spans="1:23" ht="18" x14ac:dyDescent="0.3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4"/>
      <c r="P1" s="4"/>
      <c r="Q1" s="5"/>
      <c r="R1" s="6"/>
      <c r="T1">
        <v>14</v>
      </c>
      <c r="V1">
        <v>2</v>
      </c>
    </row>
    <row r="2" spans="1:23" ht="18" x14ac:dyDescent="0.35">
      <c r="A2" s="1"/>
      <c r="B2" s="2"/>
      <c r="C2" s="2"/>
      <c r="D2" s="2"/>
      <c r="E2" s="2"/>
      <c r="F2" s="2"/>
      <c r="G2" s="59"/>
      <c r="H2" s="60"/>
      <c r="I2" s="60"/>
      <c r="J2" s="60"/>
      <c r="K2" s="60"/>
      <c r="L2" s="60"/>
      <c r="M2" s="60"/>
      <c r="N2" s="60"/>
      <c r="O2" s="60"/>
      <c r="P2" s="60"/>
      <c r="Q2" s="5"/>
      <c r="R2" s="6"/>
    </row>
    <row r="3" spans="1:23" ht="18" x14ac:dyDescent="0.35">
      <c r="A3" s="1"/>
      <c r="B3" s="2"/>
      <c r="C3" s="2"/>
      <c r="D3" s="2"/>
      <c r="E3" s="2"/>
      <c r="F3" s="2"/>
      <c r="G3" s="60"/>
      <c r="H3" s="60"/>
      <c r="I3" s="60"/>
      <c r="J3" s="60"/>
      <c r="K3" s="60"/>
      <c r="L3" s="60"/>
      <c r="M3" s="60"/>
      <c r="N3" s="60"/>
      <c r="O3" s="60"/>
      <c r="P3" s="60"/>
      <c r="Q3" s="5"/>
      <c r="R3" s="7"/>
    </row>
    <row r="4" spans="1:23" x14ac:dyDescent="0.3">
      <c r="A4" s="4"/>
      <c r="B4" s="4"/>
      <c r="C4" s="4"/>
      <c r="D4" s="4"/>
      <c r="E4" s="4"/>
      <c r="F4" s="4"/>
      <c r="G4" s="60"/>
      <c r="H4" s="60"/>
      <c r="I4" s="60"/>
      <c r="J4" s="60"/>
      <c r="K4" s="60"/>
      <c r="L4" s="60"/>
      <c r="M4" s="60"/>
      <c r="N4" s="60"/>
      <c r="O4" s="60"/>
      <c r="P4" s="60"/>
      <c r="Q4" s="5"/>
      <c r="R4" s="6"/>
    </row>
    <row r="5" spans="1:23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5"/>
      <c r="R5" s="6"/>
    </row>
    <row r="6" spans="1:23" ht="15.6" x14ac:dyDescent="0.3">
      <c r="A6" s="8"/>
      <c r="B6" s="9" t="s">
        <v>0</v>
      </c>
      <c r="C6" s="57" t="str">
        <f>IF($V$1="","",VLOOKUP($V$1,[1]Spel!$A$1:$AO$51,30))</f>
        <v>Groningen Drenthe</v>
      </c>
      <c r="D6" s="57"/>
      <c r="E6" s="57"/>
      <c r="F6" s="58"/>
      <c r="G6" s="58"/>
      <c r="H6" s="49"/>
      <c r="I6" s="9"/>
      <c r="J6" s="9"/>
      <c r="K6" s="9"/>
      <c r="L6" s="9"/>
      <c r="M6" s="9"/>
      <c r="N6" s="9"/>
      <c r="O6" s="9"/>
      <c r="P6" s="9"/>
      <c r="Q6" s="10"/>
      <c r="R6" s="8"/>
    </row>
    <row r="7" spans="1:23" ht="15.6" x14ac:dyDescent="0.3">
      <c r="A7" s="9"/>
      <c r="B7" s="9"/>
      <c r="C7" s="57" t="str">
        <f>IF($V$1="","",VLOOKUP($V$1,[1]Spel!$A$1:$AO$51,31))</f>
        <v xml:space="preserve">Schonewille  B.   </v>
      </c>
      <c r="D7" s="57"/>
      <c r="E7" s="57"/>
      <c r="F7" s="58"/>
      <c r="G7" s="58"/>
      <c r="H7" s="49"/>
      <c r="I7" s="9"/>
      <c r="J7" s="9"/>
      <c r="K7" s="11"/>
      <c r="L7" s="9"/>
      <c r="M7" s="9" t="s">
        <v>1</v>
      </c>
      <c r="N7" s="9"/>
      <c r="O7" s="61">
        <v>43371</v>
      </c>
      <c r="P7" s="61"/>
      <c r="Q7" s="61"/>
      <c r="R7" s="62"/>
    </row>
    <row r="8" spans="1:23" ht="15.6" x14ac:dyDescent="0.3">
      <c r="A8" s="9"/>
      <c r="B8" s="9"/>
      <c r="C8" s="57" t="str">
        <f>IF($V$1="","",VLOOKUP($V$1,[1]Spel!$A$1:$AO$51,32))</f>
        <v>Vaart 73</v>
      </c>
      <c r="D8" s="57"/>
      <c r="E8" s="57"/>
      <c r="F8" s="58"/>
      <c r="G8" s="58"/>
      <c r="H8" s="49"/>
      <c r="I8" s="9"/>
      <c r="J8" s="9"/>
      <c r="K8" s="9"/>
      <c r="L8" s="9"/>
      <c r="M8" s="9"/>
      <c r="N8" s="9"/>
      <c r="O8" s="9"/>
      <c r="P8" s="9"/>
      <c r="Q8" s="10"/>
      <c r="R8" s="8"/>
    </row>
    <row r="9" spans="1:23" ht="15.6" x14ac:dyDescent="0.3">
      <c r="A9" s="9"/>
      <c r="B9" s="9"/>
      <c r="C9" s="57" t="str">
        <f>IF($V$1="","",VLOOKUP($V$1,[1]Spel!$A$1:$AO$51,33))</f>
        <v>9514 AB    GASSELTERNIJVEEN</v>
      </c>
      <c r="D9" s="57"/>
      <c r="E9" s="57"/>
      <c r="F9" s="58"/>
      <c r="G9" s="58"/>
      <c r="H9" s="58"/>
      <c r="I9" s="9"/>
      <c r="J9" s="9"/>
      <c r="K9" s="9"/>
      <c r="L9" s="9"/>
      <c r="M9" s="9"/>
      <c r="N9" s="9"/>
      <c r="O9" s="9"/>
      <c r="P9" s="9"/>
      <c r="Q9" s="10"/>
      <c r="R9" s="8"/>
    </row>
    <row r="10" spans="1:23" ht="15.6" x14ac:dyDescent="0.3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10"/>
      <c r="R10" s="8"/>
    </row>
    <row r="11" spans="1:23" ht="15.6" x14ac:dyDescent="0.3">
      <c r="A11" s="9" t="s">
        <v>40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10"/>
      <c r="R11" s="8"/>
    </row>
    <row r="12" spans="1:23" ht="15.6" x14ac:dyDescent="0.3">
      <c r="A12" s="12" t="s">
        <v>2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3"/>
      <c r="R12" s="8"/>
    </row>
    <row r="13" spans="1:23" ht="15.6" x14ac:dyDescent="0.3">
      <c r="A13" s="14" t="s">
        <v>3</v>
      </c>
      <c r="B13" s="14"/>
      <c r="C13" s="14"/>
      <c r="D13" s="63" t="str">
        <f>IF($T$1="","",VLOOKUP($T$1,[1]Spel!$A$1:$AO$51,3))</f>
        <v>Band 3e kl</v>
      </c>
      <c r="E13" s="63"/>
      <c r="F13" s="64"/>
      <c r="G13" s="64"/>
      <c r="H13" s="53"/>
      <c r="I13" s="15"/>
      <c r="J13" s="16"/>
      <c r="K13" s="14" t="s">
        <v>4</v>
      </c>
      <c r="L13" s="17"/>
      <c r="M13" s="16"/>
      <c r="N13" s="57" t="str">
        <f>IF($T$1="","",VLOOKUP($T$1,[1]Spel!$A$1:$AO$51,6))</f>
        <v>B.C.D.</v>
      </c>
      <c r="O13" s="57"/>
      <c r="P13" s="57"/>
      <c r="Q13" s="56"/>
      <c r="R13" s="18"/>
      <c r="U13" s="52"/>
      <c r="V13" s="52"/>
      <c r="W13" s="52"/>
    </row>
    <row r="14" spans="1:23" ht="15.6" x14ac:dyDescent="0.3">
      <c r="A14" s="14" t="s">
        <v>5</v>
      </c>
      <c r="B14" s="14"/>
      <c r="C14" s="14"/>
      <c r="D14" s="65" t="str">
        <f>IF($T$1="","",VLOOKUP($T$1,[1]Spel!$A$1:$AO$51,5))</f>
        <v>30-31 mrt 2019</v>
      </c>
      <c r="E14" s="65"/>
      <c r="F14" s="58"/>
      <c r="G14" s="58"/>
      <c r="H14" s="16"/>
      <c r="I14" s="19"/>
      <c r="J14" s="16"/>
      <c r="K14" s="17"/>
      <c r="L14" s="20" t="s">
        <v>6</v>
      </c>
      <c r="M14" s="14" t="s">
        <v>7</v>
      </c>
      <c r="N14" s="55" t="str">
        <f>IF($T$1="","",VLOOKUP($T$1,[1]Spel!$A$1:$AO$51,26))</f>
        <v>De Molenberg</v>
      </c>
      <c r="O14" s="56"/>
      <c r="P14" s="56"/>
      <c r="Q14" s="56"/>
      <c r="R14" s="18"/>
      <c r="U14" s="52"/>
      <c r="V14" s="52"/>
      <c r="W14" s="52"/>
    </row>
    <row r="15" spans="1:23" ht="15.6" x14ac:dyDescent="0.3">
      <c r="A15" s="14" t="s">
        <v>8</v>
      </c>
      <c r="B15" s="14"/>
      <c r="C15" s="21"/>
      <c r="D15" s="63">
        <f>IF($T$1="","",VLOOKUP($T$1,[1]Spel!$A$1:$AO$51,13))</f>
        <v>18</v>
      </c>
      <c r="E15" s="63"/>
      <c r="F15" s="22" t="s">
        <v>9</v>
      </c>
      <c r="G15" s="23"/>
      <c r="H15" s="23"/>
      <c r="I15" s="67"/>
      <c r="J15" s="68" t="s">
        <v>10</v>
      </c>
      <c r="K15" s="69" t="s">
        <v>10</v>
      </c>
      <c r="L15" s="19"/>
      <c r="M15" s="16" t="s">
        <v>11</v>
      </c>
      <c r="N15" s="57" t="str">
        <f>IF($T$1="","",VLOOKUP($T$1,[1]Spel!$A$1:$AO$51,27))</f>
        <v>Molenberg  11</v>
      </c>
      <c r="O15" s="57"/>
      <c r="P15" s="56"/>
      <c r="Q15" s="18"/>
      <c r="R15" s="18"/>
      <c r="U15" s="52"/>
      <c r="V15" s="52"/>
      <c r="W15" s="53"/>
    </row>
    <row r="16" spans="1:23" ht="15.6" x14ac:dyDescent="0.3">
      <c r="A16" s="14" t="s">
        <v>12</v>
      </c>
      <c r="B16" s="14"/>
      <c r="C16" s="14"/>
      <c r="D16" s="65" t="str">
        <f>IF($T$1="","",VLOOKUP($T$1,[1]Spel!$A$1:$AO$51,15))</f>
        <v>1,50-2,30</v>
      </c>
      <c r="E16" s="65"/>
      <c r="F16" s="58"/>
      <c r="G16" s="58"/>
      <c r="H16" s="18"/>
      <c r="I16" s="19"/>
      <c r="J16" s="16"/>
      <c r="K16" s="16"/>
      <c r="L16" s="16"/>
      <c r="M16" s="24" t="s">
        <v>13</v>
      </c>
      <c r="N16" s="57" t="str">
        <f>IF($T$1="","",VLOOKUP($T$1,[1]Spel!$A$1:$AO$51,7))</f>
        <v>DELFZIJL</v>
      </c>
      <c r="O16" s="57"/>
      <c r="P16" s="54"/>
      <c r="Q16" s="18"/>
      <c r="R16" s="18"/>
      <c r="U16" s="52"/>
      <c r="V16" s="52"/>
      <c r="W16" s="53"/>
    </row>
    <row r="17" spans="1:23" ht="15.6" x14ac:dyDescent="0.3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24" t="s">
        <v>14</v>
      </c>
      <c r="N17" s="57" t="str">
        <f>IF($T$1="","",VLOOKUP($T$1,[1]Spel!$A$1:$AO$51,29))</f>
        <v>0596-610360</v>
      </c>
      <c r="O17" s="57"/>
      <c r="P17" s="57"/>
      <c r="Q17" s="54"/>
      <c r="R17" s="18"/>
      <c r="U17" s="52"/>
      <c r="V17" s="52"/>
      <c r="W17" s="52"/>
    </row>
    <row r="18" spans="1:23" ht="15.6" x14ac:dyDescent="0.3">
      <c r="A18" s="14" t="s">
        <v>15</v>
      </c>
      <c r="B18" s="14"/>
      <c r="C18" s="14"/>
      <c r="D18" s="14"/>
      <c r="E18" s="14"/>
      <c r="F18" s="14"/>
      <c r="G18" s="14"/>
      <c r="H18" s="14"/>
      <c r="I18" s="14"/>
      <c r="J18" s="16"/>
      <c r="K18" s="14"/>
      <c r="L18" s="14" t="s">
        <v>16</v>
      </c>
      <c r="M18" s="16"/>
      <c r="N18" s="14"/>
      <c r="O18" s="70">
        <f>IF($T$1="","",VLOOKUP($T$1,[1]Spel!$A$1:$AO$51,16))</f>
        <v>55</v>
      </c>
      <c r="P18" s="58"/>
      <c r="Q18" s="50"/>
      <c r="R18" s="18"/>
    </row>
    <row r="19" spans="1:23" ht="15.6" x14ac:dyDescent="0.3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10"/>
      <c r="R19" s="8"/>
    </row>
    <row r="20" spans="1:23" ht="15.6" x14ac:dyDescent="0.3">
      <c r="A20" s="9" t="s">
        <v>17</v>
      </c>
      <c r="B20" s="9"/>
      <c r="C20" s="9"/>
      <c r="D20" s="9"/>
      <c r="E20" s="9"/>
      <c r="F20" s="9"/>
      <c r="G20" s="9"/>
      <c r="H20" s="9" t="s">
        <v>18</v>
      </c>
      <c r="I20" s="9"/>
      <c r="J20" s="9"/>
      <c r="K20" s="9"/>
      <c r="L20" s="9"/>
      <c r="M20" s="9"/>
      <c r="N20" s="9"/>
      <c r="O20" s="9"/>
      <c r="P20" s="9"/>
      <c r="Q20" s="10"/>
      <c r="R20" s="8"/>
    </row>
    <row r="21" spans="1:23" ht="15.6" x14ac:dyDescent="0.3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10"/>
      <c r="R21" s="8"/>
    </row>
    <row r="22" spans="1:23" ht="15.6" x14ac:dyDescent="0.3">
      <c r="A22" s="9" t="s">
        <v>19</v>
      </c>
      <c r="B22" s="9"/>
      <c r="C22" s="9"/>
      <c r="D22" s="9"/>
      <c r="E22" s="9"/>
      <c r="F22" s="9"/>
      <c r="G22" s="9"/>
      <c r="H22" s="9"/>
      <c r="I22" s="9" t="s">
        <v>20</v>
      </c>
      <c r="J22" s="9"/>
      <c r="K22" s="9"/>
      <c r="L22" s="9"/>
      <c r="M22" s="9"/>
      <c r="N22" s="9" t="s">
        <v>21</v>
      </c>
      <c r="O22" s="9"/>
      <c r="P22" s="9"/>
      <c r="Q22" s="10"/>
      <c r="R22" s="8" t="s">
        <v>22</v>
      </c>
    </row>
    <row r="23" spans="1:23" x14ac:dyDescent="0.3">
      <c r="A23" s="25">
        <v>1</v>
      </c>
      <c r="B23" s="26" t="s">
        <v>41</v>
      </c>
      <c r="C23" s="25"/>
      <c r="D23" s="27"/>
      <c r="E23" s="27"/>
      <c r="F23" s="26" t="s">
        <v>42</v>
      </c>
      <c r="G23" s="28"/>
      <c r="H23" s="28"/>
      <c r="I23" s="26" t="s">
        <v>43</v>
      </c>
      <c r="J23" s="29"/>
      <c r="K23" s="29"/>
      <c r="L23" s="30"/>
      <c r="M23" s="31"/>
      <c r="N23" s="26" t="s">
        <v>38</v>
      </c>
      <c r="O23" s="32"/>
      <c r="P23" s="33"/>
      <c r="Q23" s="34"/>
      <c r="R23" s="71">
        <v>2.6419999999999999</v>
      </c>
    </row>
    <row r="24" spans="1:23" x14ac:dyDescent="0.3">
      <c r="A24" s="25">
        <v>2</v>
      </c>
      <c r="B24" s="26" t="s">
        <v>44</v>
      </c>
      <c r="C24" s="25"/>
      <c r="D24" s="27"/>
      <c r="E24" s="27"/>
      <c r="F24" s="26" t="s">
        <v>45</v>
      </c>
      <c r="G24" s="28"/>
      <c r="H24" s="28"/>
      <c r="I24" s="26" t="s">
        <v>46</v>
      </c>
      <c r="J24" s="29"/>
      <c r="K24" s="29"/>
      <c r="L24" s="30"/>
      <c r="M24" s="31"/>
      <c r="N24" s="26" t="s">
        <v>39</v>
      </c>
      <c r="O24" s="32"/>
      <c r="P24" s="33"/>
      <c r="Q24" s="34"/>
      <c r="R24" s="71">
        <v>2.29</v>
      </c>
    </row>
    <row r="25" spans="1:23" x14ac:dyDescent="0.3">
      <c r="A25" s="25">
        <v>3</v>
      </c>
      <c r="B25" s="26" t="s">
        <v>47</v>
      </c>
      <c r="C25" s="25"/>
      <c r="D25" s="27"/>
      <c r="E25" s="27"/>
      <c r="F25" s="26" t="s">
        <v>48</v>
      </c>
      <c r="G25" s="28"/>
      <c r="H25" s="28"/>
      <c r="I25" s="26" t="s">
        <v>49</v>
      </c>
      <c r="J25" s="29"/>
      <c r="K25" s="29"/>
      <c r="L25" s="30"/>
      <c r="M25" s="31"/>
      <c r="N25" s="26" t="s">
        <v>38</v>
      </c>
      <c r="O25" s="32"/>
      <c r="P25" s="33"/>
      <c r="Q25" s="34"/>
      <c r="R25" s="71">
        <v>2.1619999999999999</v>
      </c>
    </row>
    <row r="26" spans="1:23" x14ac:dyDescent="0.3">
      <c r="A26" s="25">
        <v>4</v>
      </c>
      <c r="B26" s="26" t="s">
        <v>50</v>
      </c>
      <c r="C26" s="25"/>
      <c r="D26" s="27"/>
      <c r="E26" s="27"/>
      <c r="F26" s="26" t="s">
        <v>51</v>
      </c>
      <c r="G26" s="28"/>
      <c r="H26" s="28"/>
      <c r="I26" s="26" t="s">
        <v>52</v>
      </c>
      <c r="J26" s="29"/>
      <c r="K26" s="29"/>
      <c r="L26" s="30"/>
      <c r="M26" s="31"/>
      <c r="N26" s="26" t="s">
        <v>39</v>
      </c>
      <c r="O26" s="32"/>
      <c r="P26" s="33"/>
      <c r="Q26" s="34"/>
      <c r="R26" s="71">
        <v>2.0510000000000002</v>
      </c>
    </row>
    <row r="27" spans="1:23" x14ac:dyDescent="0.3">
      <c r="A27" s="25">
        <v>5</v>
      </c>
      <c r="B27" s="26" t="s">
        <v>53</v>
      </c>
      <c r="C27" s="25"/>
      <c r="D27" s="27"/>
      <c r="E27" s="27"/>
      <c r="F27" s="26" t="s">
        <v>54</v>
      </c>
      <c r="G27" s="28"/>
      <c r="H27" s="28"/>
      <c r="I27" s="26" t="s">
        <v>55</v>
      </c>
      <c r="J27" s="29"/>
      <c r="K27" s="29"/>
      <c r="L27" s="30"/>
      <c r="M27" s="31"/>
      <c r="N27" s="26" t="s">
        <v>36</v>
      </c>
      <c r="O27" s="32"/>
      <c r="P27" s="33"/>
      <c r="Q27" s="34"/>
      <c r="R27" s="71">
        <v>2.0169999999999999</v>
      </c>
    </row>
    <row r="28" spans="1:23" x14ac:dyDescent="0.3">
      <c r="A28" s="25">
        <v>6</v>
      </c>
      <c r="B28" s="26" t="s">
        <v>56</v>
      </c>
      <c r="C28" s="25"/>
      <c r="D28" s="27"/>
      <c r="E28" s="27"/>
      <c r="F28" s="26" t="s">
        <v>57</v>
      </c>
      <c r="G28" s="28"/>
      <c r="H28" s="28"/>
      <c r="I28" s="26" t="s">
        <v>58</v>
      </c>
      <c r="J28" s="29"/>
      <c r="K28" s="29"/>
      <c r="L28" s="30"/>
      <c r="M28" s="31"/>
      <c r="N28" s="26" t="s">
        <v>36</v>
      </c>
      <c r="O28" s="32"/>
      <c r="P28" s="33"/>
      <c r="Q28" s="34"/>
      <c r="R28" s="71">
        <v>1.8520000000000001</v>
      </c>
    </row>
    <row r="29" spans="1:23" x14ac:dyDescent="0.3">
      <c r="A29" s="25">
        <v>7</v>
      </c>
      <c r="B29" s="26" t="s">
        <v>59</v>
      </c>
      <c r="C29" s="25"/>
      <c r="D29" s="27"/>
      <c r="E29" s="27"/>
      <c r="F29" s="26" t="s">
        <v>60</v>
      </c>
      <c r="G29" s="28"/>
      <c r="H29" s="28"/>
      <c r="I29" s="26" t="s">
        <v>61</v>
      </c>
      <c r="J29" s="29"/>
      <c r="K29" s="29"/>
      <c r="L29" s="30"/>
      <c r="M29" s="31"/>
      <c r="N29" s="26" t="s">
        <v>37</v>
      </c>
      <c r="O29" s="32"/>
      <c r="P29" s="33"/>
      <c r="Q29" s="34"/>
      <c r="R29" s="71">
        <v>1.724</v>
      </c>
    </row>
    <row r="30" spans="1:23" x14ac:dyDescent="0.3">
      <c r="A30" s="29">
        <v>8</v>
      </c>
      <c r="B30" s="35" t="s">
        <v>62</v>
      </c>
      <c r="C30" s="29"/>
      <c r="D30" s="27"/>
      <c r="E30" s="27"/>
      <c r="F30" s="35" t="s">
        <v>63</v>
      </c>
      <c r="G30" s="28"/>
      <c r="H30" s="28"/>
      <c r="I30" s="35" t="s">
        <v>64</v>
      </c>
      <c r="J30" s="29"/>
      <c r="K30" s="29"/>
      <c r="L30" s="30"/>
      <c r="M30" s="31"/>
      <c r="N30" s="35" t="s">
        <v>37</v>
      </c>
      <c r="O30" s="32"/>
      <c r="P30" s="33"/>
      <c r="Q30" s="34"/>
      <c r="R30" s="32">
        <v>1.6879999999999999</v>
      </c>
    </row>
    <row r="31" spans="1:23" ht="15.6" x14ac:dyDescent="0.3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10"/>
      <c r="R31" s="8"/>
    </row>
    <row r="32" spans="1:23" ht="15.6" x14ac:dyDescent="0.3">
      <c r="A32" s="9" t="s">
        <v>23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10"/>
      <c r="R32" s="8"/>
    </row>
    <row r="33" spans="1:18" x14ac:dyDescent="0.3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72"/>
    </row>
    <row r="34" spans="1:18" x14ac:dyDescent="0.3">
      <c r="A34" s="37"/>
      <c r="B34" s="38" t="s">
        <v>24</v>
      </c>
      <c r="C34" s="39">
        <v>1</v>
      </c>
      <c r="D34" s="37"/>
      <c r="E34" s="37" t="s">
        <v>50</v>
      </c>
      <c r="F34" s="37"/>
      <c r="G34" s="37"/>
      <c r="H34" s="40" t="s">
        <v>25</v>
      </c>
      <c r="I34" s="37"/>
      <c r="J34" s="37" t="s">
        <v>53</v>
      </c>
      <c r="K34" s="37"/>
      <c r="L34" s="37"/>
      <c r="M34" s="37"/>
      <c r="N34" s="37"/>
      <c r="O34" s="37"/>
      <c r="P34" s="37"/>
      <c r="Q34" s="37"/>
      <c r="R34" s="39"/>
    </row>
    <row r="35" spans="1:18" x14ac:dyDescent="0.3">
      <c r="A35" s="37"/>
      <c r="B35" s="38" t="s">
        <v>24</v>
      </c>
      <c r="C35" s="39">
        <v>2</v>
      </c>
      <c r="D35" s="37"/>
      <c r="E35" s="37" t="s">
        <v>47</v>
      </c>
      <c r="F35" s="37"/>
      <c r="G35" s="37"/>
      <c r="H35" s="40" t="s">
        <v>25</v>
      </c>
      <c r="I35" s="37"/>
      <c r="J35" s="37" t="s">
        <v>56</v>
      </c>
      <c r="K35" s="37"/>
      <c r="L35" s="37"/>
      <c r="M35" s="37"/>
      <c r="N35" s="37"/>
      <c r="O35" s="37"/>
      <c r="P35" s="37"/>
      <c r="Q35" s="37"/>
      <c r="R35" s="39"/>
    </row>
    <row r="36" spans="1:18" x14ac:dyDescent="0.3">
      <c r="A36" s="37"/>
      <c r="B36" s="38" t="s">
        <v>24</v>
      </c>
      <c r="C36" s="39">
        <v>3</v>
      </c>
      <c r="D36" s="37"/>
      <c r="E36" s="37" t="s">
        <v>44</v>
      </c>
      <c r="F36" s="37"/>
      <c r="G36" s="37"/>
      <c r="H36" s="40" t="s">
        <v>25</v>
      </c>
      <c r="I36" s="37"/>
      <c r="J36" s="37" t="s">
        <v>59</v>
      </c>
      <c r="K36" s="37"/>
      <c r="L36" s="37"/>
      <c r="M36" s="37"/>
      <c r="N36" s="37"/>
      <c r="O36" s="37"/>
      <c r="P36" s="37"/>
      <c r="Q36" s="37"/>
      <c r="R36" s="39"/>
    </row>
    <row r="37" spans="1:18" x14ac:dyDescent="0.3">
      <c r="A37" s="37"/>
      <c r="B37" s="38" t="s">
        <v>24</v>
      </c>
      <c r="C37" s="39">
        <v>4</v>
      </c>
      <c r="D37" s="37"/>
      <c r="E37" s="37" t="s">
        <v>41</v>
      </c>
      <c r="F37" s="37"/>
      <c r="G37" s="37"/>
      <c r="H37" s="40" t="s">
        <v>25</v>
      </c>
      <c r="I37" s="37"/>
      <c r="J37" s="37" t="s">
        <v>62</v>
      </c>
      <c r="K37" s="37"/>
      <c r="L37" s="37"/>
      <c r="M37" s="37"/>
      <c r="N37" s="37"/>
      <c r="O37" s="37"/>
      <c r="P37" s="37"/>
      <c r="Q37" s="37"/>
      <c r="R37" s="39"/>
    </row>
    <row r="38" spans="1:18" x14ac:dyDescent="0.3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72"/>
    </row>
    <row r="39" spans="1:18" ht="15.6" x14ac:dyDescent="0.3">
      <c r="A39" s="9" t="s">
        <v>26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10"/>
      <c r="R39" s="8"/>
    </row>
    <row r="40" spans="1:18" ht="15.6" x14ac:dyDescent="0.3">
      <c r="A40" s="9" t="s">
        <v>27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10"/>
      <c r="R40" s="8"/>
    </row>
    <row r="41" spans="1:18" ht="15.6" x14ac:dyDescent="0.3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10"/>
      <c r="R41" s="8"/>
    </row>
    <row r="42" spans="1:18" ht="15.6" x14ac:dyDescent="0.3">
      <c r="A42" s="41" t="s">
        <v>28</v>
      </c>
      <c r="B42" s="9"/>
      <c r="C42" s="8"/>
      <c r="D42" s="8"/>
      <c r="E42" s="8"/>
      <c r="F42" s="8"/>
      <c r="G42" s="9"/>
      <c r="H42" s="66" t="str">
        <f>IF($T$1="","",VLOOKUP($T$1,[1]Spel!$A$1:$AO$51,9))</f>
        <v>3-5 mei 2019</v>
      </c>
      <c r="I42" s="66"/>
      <c r="J42" s="58"/>
      <c r="K42" s="42" t="s">
        <v>29</v>
      </c>
      <c r="L42" s="42"/>
      <c r="M42" s="63" t="str">
        <f>IF($T$1="","",VLOOKUP($T$1,[1]Spel!$A$1:$AO$51,10))</f>
        <v>BV de Klaampe</v>
      </c>
      <c r="N42" s="63"/>
      <c r="O42" s="51"/>
      <c r="P42" s="42" t="s">
        <v>30</v>
      </c>
      <c r="Q42" s="63" t="str">
        <f>IF($T$1="","",VLOOKUP($T$1,[1]Spel!$A$1:$AO$51,11))</f>
        <v>Westerhaar</v>
      </c>
      <c r="R42" s="63"/>
    </row>
    <row r="43" spans="1:18" ht="15.6" x14ac:dyDescent="0.3">
      <c r="A43" s="41"/>
      <c r="B43" s="9"/>
      <c r="C43" s="8"/>
      <c r="D43" s="8"/>
      <c r="E43" s="8"/>
      <c r="F43" s="8"/>
      <c r="G43" s="9"/>
      <c r="H43" s="43"/>
      <c r="I43" s="44"/>
      <c r="J43" s="45"/>
      <c r="K43" s="46"/>
      <c r="L43" s="46"/>
      <c r="M43" s="15"/>
      <c r="N43" s="15"/>
      <c r="O43" s="19"/>
      <c r="P43" s="5"/>
      <c r="Q43" s="47"/>
      <c r="R43" s="73"/>
    </row>
    <row r="44" spans="1:18" ht="15.6" x14ac:dyDescent="0.3">
      <c r="A44" s="41" t="s">
        <v>31</v>
      </c>
      <c r="B44" s="9"/>
      <c r="C44" s="8"/>
      <c r="D44" s="8"/>
      <c r="E44" s="8"/>
      <c r="F44" s="8"/>
      <c r="G44" s="9"/>
      <c r="H44" s="43"/>
      <c r="I44" s="44"/>
      <c r="J44" s="45"/>
      <c r="K44" s="46"/>
      <c r="L44" s="46"/>
      <c r="M44" s="15"/>
      <c r="N44" s="15"/>
      <c r="O44" s="19"/>
      <c r="P44" s="5"/>
      <c r="Q44" s="47"/>
      <c r="R44" s="73"/>
    </row>
    <row r="45" spans="1:18" ht="15.6" x14ac:dyDescent="0.3">
      <c r="A45" s="9" t="s">
        <v>32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10"/>
      <c r="R45" s="8"/>
    </row>
    <row r="46" spans="1:18" ht="15.6" x14ac:dyDescent="0.3">
      <c r="A46" s="9" t="s">
        <v>33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10"/>
      <c r="R46" s="8"/>
    </row>
    <row r="47" spans="1:18" ht="15.6" x14ac:dyDescent="0.3">
      <c r="A47" s="9" t="s">
        <v>34</v>
      </c>
      <c r="B47" s="9"/>
      <c r="C47" t="s">
        <v>35</v>
      </c>
      <c r="D47" s="48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10"/>
      <c r="R47" s="8"/>
    </row>
  </sheetData>
  <sortState xmlns:xlrd2="http://schemas.microsoft.com/office/spreadsheetml/2017/richdata2" ref="B29:O30">
    <sortCondition descending="1" ref="B29"/>
  </sortState>
  <mergeCells count="19">
    <mergeCell ref="M42:N42"/>
    <mergeCell ref="D13:G13"/>
    <mergeCell ref="D16:G16"/>
    <mergeCell ref="H42:J42"/>
    <mergeCell ref="Q42:R42"/>
    <mergeCell ref="D14:G14"/>
    <mergeCell ref="D15:E15"/>
    <mergeCell ref="I15:K15"/>
    <mergeCell ref="O18:P18"/>
    <mergeCell ref="N15:O15"/>
    <mergeCell ref="N16:O16"/>
    <mergeCell ref="N17:P17"/>
    <mergeCell ref="N13:P13"/>
    <mergeCell ref="C9:H9"/>
    <mergeCell ref="G2:P4"/>
    <mergeCell ref="C6:G6"/>
    <mergeCell ref="C7:G7"/>
    <mergeCell ref="O7:R7"/>
    <mergeCell ref="C8:G8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2019-03-25T11:36:07Z</dcterms:modified>
</cp:coreProperties>
</file>